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I 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<sst xmlns="http://schemas.openxmlformats.org/spreadsheetml/2006/main" count="54" uniqueCount="54">
  <si>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 xml:space="preserve">Foxpedite</t>
  </si>
  <si>
    <t xml:space="preserve">SMB Procurement ROI Calculator</t>
  </si>
  <si>
    <t xml:space="preserve">Yellow cells are inputs. Every default is sourced or labeled as an estimate; replace them with your own numbers.</t>
  </si>
  <si>
    <t xml:space="preserve">Foxpedite does this automatically</t>
  </si>
  <si>
    <t xml:space="preserve">This calculator prices the manual process. Foxpedite runs that process for you:</t>
  </si>
  <si>
    <t xml:space="preserve">✓  Request + budget check (Gate 1): the moment someone drafts a purchase, Foxpedite reserves it against the department or project budget.</t>
  </si>
  <si>
    <t xml:space="preserve">✓  Approve (Gate 2): routed by amount, department and category, approved straight from the email, with an audit trail.</t>
  </si>
  <si>
    <t xml:space="preserve">✓  PO, receive, match and pay (Gate 3): POs numbered and emailed automatically; receipts logged against the PO; invoices pay only when PO + receipt + invoice match.</t>
  </si>
  <si>
    <t xml:space="preserve">✓  Books: approved POs, vendors and matched bills sync to QuickBooks Online (Advanced plan).</t>
  </si>
  <si>
    <t xml:space="preserve">Try it free for 14 days: foxpedite.com/register  →</t>
  </si>
  <si>
    <t xml:space="preserve">Every Advanced feature, no credit card. Approval workflows, approve-from-email, QuickBooks Online sync and AI document scanning are on Advanced ($740/mo, 20 users incl.); Regular ($390/mo, 10 users) covers POs, budgets and 3-way match. +$39/extra user · prices as of Oct 2026.</t>
  </si>
  <si>
    <t xml:space="preserve">1. Labor rate</t>
  </si>
  <si>
    <t xml:space="preserve">Wages per hour (office &amp; administrative support)</t>
  </si>
  <si>
    <t xml:space="preserve">Default: BLS Employer Costs for Employee Compensation (ECEC), June 2026, private industry, office &amp; administrative support: wages $25.22/hr. Replace with your actual rate. https://www.bls.gov/news.release/archives/ecec_09092026.htm</t>
  </si>
  <si>
    <t xml:space="preserve">Benefits per hour (employer-paid)</t>
  </si>
  <si>
    <t xml:space="preserve">Default: same BLS ECEC series, June 2026: benefits $11.51/hr. Replace with your own benefits cost. https://www.bls.gov/news.release/archives/ecec_09092026.htm</t>
  </si>
  <si>
    <t xml:space="preserve">Employer cost per hour (wages + benefits)</t>
  </si>
  <si>
    <t xml:space="preserve">Formula: wages + benefits. Default $36.73/hr = BLS ECEC total compensation, office &amp; administrative support, June 2026. Excludes overhead (space, software, management).</t>
  </si>
  <si>
    <t xml:space="preserve">2. Your purchasing volume</t>
  </si>
  <si>
    <t xml:space="preserve">Purchase orders per month</t>
  </si>
  <si>
    <t xml:space="preserve">Count POs or, if you don't use POs yet, purchase requests that need someone's OK.</t>
  </si>
  <si>
    <t xml:space="preserve">Minutes per PO today (request → approval → PO → match)</t>
  </si>
  <si>
    <t xml:space="preserve">Default 42 min = Foxpedite internal estimate (site ROI calculator assumption), not an independent benchmark. Time yourself on 5 POs and replace it.</t>
  </si>
  <si>
    <t xml:space="preserve">Minutes per PO with a procurement tool</t>
  </si>
  <si>
    <t xml:space="preserve">▶ Foxpedite automates this: the request, budget check, approval email, PO and match run in one flow. Default 6 min = Foxpedite internal estimate (site ROI calculator assumption). Test it in a trial before relying on it.</t>
  </si>
  <si>
    <t xml:space="preserve">Vendor invoices per month</t>
  </si>
  <si>
    <t xml:space="preserve">Used only for the reference cost line below.</t>
  </si>
  <si>
    <t xml:space="preserve">3. Software cost</t>
  </si>
  <si>
    <t xml:space="preserve">Users who need a login</t>
  </si>
  <si>
    <t xml:space="preserve">Requesters, approvers and finance.</t>
  </si>
  <si>
    <t xml:space="preserve">Plan</t>
  </si>
  <si>
    <t xml:space="preserve">Advanced</t>
  </si>
  <si>
    <t xml:space="preserve">Advanced includes approval workflows and QuickBooks Online sync; Regular (up to 20 users) does not. See foxpedite.com/pricing.</t>
  </si>
  <si>
    <t xml:space="preserve">Monthly software cost</t>
  </si>
  <si>
    <t xml:space="preserve">Foxpedite list price, as of Oct 2026: Regular $390 (10 incl., max 20), Advanced $740 (20 incl., max 40), +$39/user. An N/A result means the user count is over the plan limit (Enterprise, quote). Replace with any vendor's price.</t>
  </si>
  <si>
    <t xml:space="preserve">4. Results (monthly unless noted)</t>
  </si>
  <si>
    <t xml:space="preserve">Hours on POs today</t>
  </si>
  <si>
    <t xml:space="preserve">Hours on POs with a tool</t>
  </si>
  <si>
    <t xml:space="preserve">Hours freed</t>
  </si>
  <si>
    <t xml:space="preserve">Time, not headcount: freed hours usually go to other work, not reduced payroll.</t>
  </si>
  <si>
    <t xml:space="preserve">Labor value of hours freed</t>
  </si>
  <si>
    <t xml:space="preserve">Fully loaded rate × hours freed.</t>
  </si>
  <si>
    <t xml:space="preserve">Net monthly value (labor value − software)</t>
  </si>
  <si>
    <t xml:space="preserve">Positive = time value exceeds software cost under these assumptions.</t>
  </si>
  <si>
    <t xml:space="preserve">Net annual value</t>
  </si>
  <si>
    <t xml:space="preserve">Break-even POs per month</t>
  </si>
  <si>
    <t xml:space="preserve">POs/month at which labor value = software cost, using your minutes and rate.</t>
  </si>
  <si>
    <t xml:space="preserve">Reference: invoice processing at Ardent average $9.40/invoice</t>
  </si>
  <si>
    <t xml:space="preserve">Context only, not added above. Ardent Partners 'AP Metrics that Matter 2025' average cost per invoice $9.40 (via Thomson Reuters). https://europe.thomsonreuters.com/blog/3-ap-metrics-that-matter</t>
  </si>
  <si>
    <t xml:space="preserve">Example scenario (illustrative defaults): 120 POs/month and 25 users. These are Foxpedite's own minute estimates, not a customer result and not a savings claim. Excluded: overspend prevented, duplicate payments avoided, audit time, implementation time.</t>
  </si>
  <si>
    <t xml:space="preserve">Stop doing this by hand</t>
  </si>
  <si>
    <t xml:space="preserve">Check the 6-minute assumption yourself: run 5 real POs through a 14-day Foxpedite trial (all Advanced features, no card) and put your own time in cell B14.</t>
  </si>
  <si>
    <t xml:space="preserve">Try it free for 14 days: foxpedite.com/register →  (all Advanced features, no credit card)</t>
  </si>
  <si>
    <t xml:space="preserve">foxpedite.com - Free template. Example data is illustrative.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</si>
</sst>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.00"/>
    <numFmt numFmtId="166" formatCode="#,##0"/>
    <numFmt numFmtId="167" formatCode="0"/>
    <numFmt numFmtId="168" formatCode="@"/>
    <numFmt numFmtId="169" formatCode="\$#,##0"/>
    <numFmt numFmtId="170" formatCode="#,##0.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4F46E5"/>
      <name val="Inter"/>
      <family val="0"/>
      <charset val="1"/>
    </font>
    <font>
      <b val="true"/>
      <sz val="18"/>
      <color rgb="FF111827"/>
      <name val="Inter"/>
      <family val="0"/>
      <charset val="1"/>
    </font>
    <font>
      <sz val="10"/>
      <color rgb="FF374151"/>
      <name val="Inter"/>
      <family val="0"/>
      <charset val="1"/>
    </font>
    <font>
      <b val="true"/>
      <sz val="13"/>
      <color rgb="FFFFFFFF"/>
      <name val="Inter"/>
      <family val="0"/>
      <charset val="1"/>
    </font>
    <font>
      <i val="true"/>
      <sz val="9.5"/>
      <color rgb="FF374151"/>
      <name val="Inter"/>
      <family val="0"/>
      <charset val="1"/>
    </font>
    <font>
      <sz val="10"/>
      <color rgb="FF111827"/>
      <name val="Inter"/>
      <family val="0"/>
      <charset val="1"/>
    </font>
    <font>
      <b val="true"/>
      <u val="single"/>
      <sz val="11"/>
      <color rgb="FF4F46E5"/>
      <name val="Inter"/>
      <family val="0"/>
      <charset val="1"/>
    </font>
    <font>
      <sz val="8"/>
      <color rgb="FF4B5563"/>
      <name val="Inter"/>
      <family val="0"/>
      <charset val="1"/>
    </font>
    <font>
      <b val="true"/>
      <sz val="11"/>
      <color rgb="FFFFFFFF"/>
      <name val="Inter"/>
      <family val="0"/>
      <charset val="1"/>
    </font>
    <font>
      <b val="true"/>
      <sz val="10"/>
      <color rgb="FF111827"/>
      <name val="Inter"/>
      <family val="0"/>
      <charset val="1"/>
    </font>
    <font>
      <sz val="8"/>
      <color rgb="FF6B7280"/>
      <name val="Inter"/>
      <family val="0"/>
      <charset val="1"/>
    </font>
    <font>
      <b val="true"/>
      <sz val="11"/>
      <color rgb="FF4F46E5"/>
      <name val="Inter"/>
      <family val="0"/>
      <charset val="1"/>
    </font>
    <font>
      <i val="true"/>
      <sz val="8"/>
      <color rgb="FF4F46E5"/>
      <name val="Inter"/>
      <family val="0"/>
      <charset val="1"/>
    </font>
    <font>
      <b val="true"/>
      <sz val="13"/>
      <color rgb="FF4F46E5"/>
      <name val="Inter"/>
      <family val="0"/>
      <charset val="1"/>
    </font>
    <font>
      <b val="true"/>
      <sz val="12"/>
      <color rgb="FFFFFFFF"/>
      <name val="Inter"/>
      <family val="0"/>
      <charset val="1"/>
    </font>
    <font>
      <sz val="10"/>
      <color rgb="FFFFFFFF"/>
      <name val="Inter"/>
      <family val="0"/>
      <charset val="1"/>
    </font>
    <font>
      <b val="true"/>
      <u val="single"/>
      <sz val="10"/>
      <color rgb="FFFFFFFF"/>
      <name val="Inter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4B5563"/>
      </patternFill>
    </fill>
    <fill>
      <patternFill patternType="solid">
        <fgColor rgb="FFEEF2FF"/>
        <bgColor rgb="FFE5E7EB"/>
      </patternFill>
    </fill>
    <fill>
      <patternFill patternType="solid">
        <fgColor rgb="FFFEF3C7"/>
        <bgColor rgb="FFFFFF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>
        <color rgb="FF4F46E5"/>
      </left>
      <right style="medium">
        <color rgb="FF4F46E5"/>
      </right>
      <top style="medium">
        <color rgb="FF4F46E5"/>
      </top>
      <bottom/>
      <diagonal/>
    </border>
    <border diagonalUp="false" diagonalDown="false">
      <left style="medium">
        <color rgb="FF4F46E5"/>
      </left>
      <right style="medium">
        <color rgb="FF4F46E5"/>
      </right>
      <top/>
      <bottom/>
      <diagonal/>
    </border>
    <border diagonalUp="false" diagonalDown="false">
      <left style="medium">
        <color rgb="FF4F46E5"/>
      </left>
      <right style="medium">
        <color rgb="FF4F46E5"/>
      </right>
      <top/>
      <bottom style="medium">
        <color rgb="FF4F46E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3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3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EEF2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4F46E5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111827"/>
      <rgbColor rgb="FF333300"/>
      <rgbColor rgb="FF993300"/>
      <rgbColor rgb="FF993366"/>
      <rgbColor rgb="FF4B5563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437760</xdr:colOff>
      <xdr:row>1</xdr:row>
      <xdr:rowOff>190080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oxpedite.com/register?utm_source=website&amp;utm_medium=organic&amp;utm_campaign=fx-202701-procure-to-pay-without-a&amp;utm_content=foxpedite-com-templates-template-lead-magnet-w13-w13-lm" TargetMode="External"/><Relationship Id="rId2" Type="http://schemas.openxmlformats.org/officeDocument/2006/relationships/hyperlink" Target="https://www.bls.gov/news.release/archives/ecec_09092026.htm" TargetMode="External"/><Relationship Id="rId3" Type="http://schemas.openxmlformats.org/officeDocument/2006/relationships/hyperlink" Target="https://www.bls.gov/news.release/archives/ecec_09092026.htm" TargetMode="External"/><Relationship Id="rId4" Type="http://schemas.openxmlformats.org/officeDocument/2006/relationships/hyperlink" Target="https://europe.thomsonreuters.com/blog/3-ap-metrics-that-matter" TargetMode="External"/><Relationship Id="rId5" Type="http://schemas.openxmlformats.org/officeDocument/2006/relationships/hyperlink" Target="https://www.foxpedite.com/register?utm_source=website&amp;utm_medium=organic&amp;utm_campaign=fx-202701-procure-to-pay-without-a&amp;utm_content=foxpedite-com-templates-template-lead-magnet-w13-w13-lm" TargetMode="External"/><Relationship Id="rId6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62"/>
    <col collapsed="false" customWidth="true" hidden="false" outlineLevel="0" max="6" min="5" style="0" width="4"/>
  </cols>
  <sheetData>
    <row r="1" customFormat="false" ht="19.5" hidden="false" customHeight="true" outlineLevel="0" collapsed="false">
      <c r="B1" s="1" t="s">
        <v>0</v>
      </c>
    </row>
    <row r="2" customFormat="false" ht="19.5" hidden="false" customHeight="true" outlineLevel="0" collapsed="false">
      <c r="B2" s="2" t="s">
        <v>1</v>
      </c>
    </row>
    <row r="3" customFormat="false" ht="15" hidden="false" customHeight="false" outlineLevel="0" collapsed="false">
      <c r="B3" s="3" t="s">
        <v>2</v>
      </c>
    </row>
    <row r="4" customFormat="false" ht="3.75" hidden="false" customHeight="true" outlineLevel="0" collapsed="false">
      <c r="A4" s="4"/>
      <c r="B4" s="4"/>
      <c r="C4" s="4"/>
      <c r="D4" s="4"/>
      <c r="E4" s="4"/>
      <c r="F4" s="4"/>
    </row>
    <row r="5" customFormat="false" ht="24" hidden="false" customHeight="true" outlineLevel="0" collapsed="false">
      <c r="A5" s="5" t="s">
        <v>3</v>
      </c>
      <c r="B5" s="5"/>
      <c r="C5" s="5"/>
      <c r="D5" s="5"/>
    </row>
    <row r="6" customFormat="false" ht="15.75" hidden="false" customHeight="true" outlineLevel="0" collapsed="false">
      <c r="A6" s="6" t="s">
        <v>4</v>
      </c>
      <c r="B6" s="6"/>
      <c r="C6" s="6"/>
      <c r="D6" s="6"/>
    </row>
    <row r="7" customFormat="false" ht="18" hidden="false" customHeight="true" outlineLevel="0" collapsed="false">
      <c r="A7" s="7" t="s">
        <v>5</v>
      </c>
      <c r="B7" s="7"/>
      <c r="C7" s="7"/>
      <c r="D7" s="7"/>
    </row>
    <row r="8" customFormat="false" ht="18" hidden="false" customHeight="true" outlineLevel="0" collapsed="false">
      <c r="A8" s="7" t="s">
        <v>6</v>
      </c>
      <c r="B8" s="7"/>
      <c r="C8" s="7"/>
      <c r="D8" s="7"/>
    </row>
    <row r="9" customFormat="false" ht="33" hidden="false" customHeight="true" outlineLevel="0" collapsed="false">
      <c r="A9" s="7" t="s">
        <v>7</v>
      </c>
      <c r="B9" s="7"/>
      <c r="C9" s="7"/>
      <c r="D9" s="7"/>
    </row>
    <row r="10" customFormat="false" ht="18" hidden="false" customHeight="true" outlineLevel="0" collapsed="false">
      <c r="A10" s="7" t="s">
        <v>8</v>
      </c>
      <c r="B10" s="7"/>
      <c r="C10" s="7"/>
      <c r="D10" s="7"/>
    </row>
    <row r="11" customFormat="false" ht="19.5" hidden="false" customHeight="true" outlineLevel="0" collapsed="false">
      <c r="A11" s="8" t="s">
        <v>9</v>
      </c>
      <c r="B11" s="8"/>
      <c r="C11" s="8"/>
      <c r="D11" s="8"/>
    </row>
    <row r="12" customFormat="false" ht="25.5" hidden="false" customHeight="true" outlineLevel="0" collapsed="false">
      <c r="A12" s="9" t="s">
        <v>10</v>
      </c>
      <c r="B12" s="9"/>
      <c r="C12" s="9"/>
      <c r="D12" s="9"/>
    </row>
    <row r="15" customFormat="false" ht="15" hidden="false" customHeight="false" outlineLevel="0" collapsed="false">
      <c r="A15" s="10" t="s">
        <v>11</v>
      </c>
      <c r="B15" s="10"/>
      <c r="C15" s="10"/>
      <c r="D15" s="10"/>
    </row>
    <row r="16" customFormat="false" ht="30" hidden="false" customHeight="true" outlineLevel="0" collapsed="false">
      <c r="A16" s="11" t="s">
        <v>12</v>
      </c>
      <c r="B16" s="12" t="n">
        <v>25.22</v>
      </c>
      <c r="C16" s="13"/>
      <c r="D16" s="14" t="s">
        <v>13</v>
      </c>
    </row>
    <row r="17" customFormat="false" ht="30" hidden="false" customHeight="true" outlineLevel="0" collapsed="false">
      <c r="A17" s="11" t="s">
        <v>14</v>
      </c>
      <c r="B17" s="12" t="n">
        <v>11.51</v>
      </c>
      <c r="C17" s="13"/>
      <c r="D17" s="14" t="s">
        <v>15</v>
      </c>
    </row>
    <row r="18" customFormat="false" ht="30" hidden="false" customHeight="true" outlineLevel="0" collapsed="false">
      <c r="A18" s="11" t="s">
        <v>16</v>
      </c>
      <c r="B18" s="15" t="n">
        <f aca="false">B16+B17</f>
        <v>36.73</v>
      </c>
      <c r="C18" s="13"/>
      <c r="D18" s="14" t="s">
        <v>17</v>
      </c>
    </row>
    <row r="20" customFormat="false" ht="15" hidden="false" customHeight="false" outlineLevel="0" collapsed="false">
      <c r="A20" s="10" t="s">
        <v>18</v>
      </c>
      <c r="B20" s="10"/>
      <c r="C20" s="10"/>
      <c r="D20" s="10"/>
    </row>
    <row r="21" customFormat="false" ht="30" hidden="false" customHeight="true" outlineLevel="0" collapsed="false">
      <c r="A21" s="11" t="s">
        <v>19</v>
      </c>
      <c r="B21" s="16" t="n">
        <v>120</v>
      </c>
      <c r="C21" s="13"/>
      <c r="D21" s="14" t="s">
        <v>20</v>
      </c>
    </row>
    <row r="22" customFormat="false" ht="30" hidden="false" customHeight="true" outlineLevel="0" collapsed="false">
      <c r="A22" s="11" t="s">
        <v>21</v>
      </c>
      <c r="B22" s="17" t="n">
        <v>42</v>
      </c>
      <c r="C22" s="13"/>
      <c r="D22" s="14" t="s">
        <v>22</v>
      </c>
    </row>
    <row r="23" customFormat="false" ht="30" hidden="false" customHeight="true" outlineLevel="0" collapsed="false">
      <c r="A23" s="11" t="s">
        <v>23</v>
      </c>
      <c r="B23" s="17" t="n">
        <v>6</v>
      </c>
      <c r="C23" s="13"/>
      <c r="D23" s="18" t="s">
        <v>24</v>
      </c>
    </row>
    <row r="24" customFormat="false" ht="30" hidden="false" customHeight="true" outlineLevel="0" collapsed="false">
      <c r="A24" s="11" t="s">
        <v>25</v>
      </c>
      <c r="B24" s="16" t="n">
        <v>200</v>
      </c>
      <c r="C24" s="13"/>
      <c r="D24" s="14" t="s">
        <v>26</v>
      </c>
    </row>
    <row r="26" customFormat="false" ht="15" hidden="false" customHeight="false" outlineLevel="0" collapsed="false">
      <c r="A26" s="10" t="s">
        <v>27</v>
      </c>
      <c r="B26" s="10"/>
      <c r="C26" s="10"/>
      <c r="D26" s="10"/>
    </row>
    <row r="27" customFormat="false" ht="30" hidden="false" customHeight="true" outlineLevel="0" collapsed="false">
      <c r="A27" s="11" t="s">
        <v>28</v>
      </c>
      <c r="B27" s="17" t="n">
        <v>25</v>
      </c>
      <c r="C27" s="13"/>
      <c r="D27" s="14" t="s">
        <v>29</v>
      </c>
    </row>
    <row r="28" customFormat="false" ht="30" hidden="false" customHeight="true" outlineLevel="0" collapsed="false">
      <c r="A28" s="11" t="s">
        <v>30</v>
      </c>
      <c r="B28" s="19" t="s">
        <v>31</v>
      </c>
      <c r="C28" s="13"/>
      <c r="D28" s="14" t="s">
        <v>32</v>
      </c>
    </row>
    <row r="29" customFormat="false" ht="30" hidden="false" customHeight="true" outlineLevel="0" collapsed="false">
      <c r="A29" s="11" t="s">
        <v>33</v>
      </c>
      <c r="B29" s="20" t="n">
        <f aca="false">IF(B28="Advanced",IF(B27&gt;40,NA(),740+MAX(0,B27-20)*39),IF(B27&gt;20,NA(),390+MAX(0,B27-10)*39))</f>
        <v>935</v>
      </c>
      <c r="C29" s="13"/>
      <c r="D29" s="14" t="s">
        <v>34</v>
      </c>
    </row>
    <row r="31" customFormat="false" ht="15" hidden="false" customHeight="false" outlineLevel="0" collapsed="false">
      <c r="A31" s="10" t="s">
        <v>35</v>
      </c>
      <c r="B31" s="10"/>
      <c r="C31" s="10"/>
      <c r="D31" s="10"/>
    </row>
    <row r="32" customFormat="false" ht="30" hidden="false" customHeight="true" outlineLevel="0" collapsed="false">
      <c r="A32" s="11" t="s">
        <v>36</v>
      </c>
      <c r="B32" s="21" t="n">
        <f aca="false">B21*B22/60</f>
        <v>84</v>
      </c>
      <c r="C32" s="13"/>
      <c r="D32" s="14"/>
    </row>
    <row r="33" customFormat="false" ht="30" hidden="false" customHeight="true" outlineLevel="0" collapsed="false">
      <c r="A33" s="11" t="s">
        <v>37</v>
      </c>
      <c r="B33" s="21" t="n">
        <f aca="false">B21*B23/60</f>
        <v>12</v>
      </c>
      <c r="C33" s="13"/>
      <c r="D33" s="14"/>
    </row>
    <row r="34" customFormat="false" ht="30" hidden="false" customHeight="true" outlineLevel="0" collapsed="false">
      <c r="A34" s="11" t="s">
        <v>38</v>
      </c>
      <c r="B34" s="21" t="n">
        <f aca="false">B32-B33</f>
        <v>72</v>
      </c>
      <c r="C34" s="13"/>
      <c r="D34" s="14" t="s">
        <v>39</v>
      </c>
    </row>
    <row r="35" customFormat="false" ht="30" hidden="false" customHeight="true" outlineLevel="0" collapsed="false">
      <c r="A35" s="11" t="s">
        <v>40</v>
      </c>
      <c r="B35" s="22" t="n">
        <f aca="false">B34*B18</f>
        <v>2644.56</v>
      </c>
      <c r="C35" s="13"/>
      <c r="D35" s="14" t="s">
        <v>41</v>
      </c>
    </row>
    <row r="36" customFormat="false" ht="30" hidden="false" customHeight="true" outlineLevel="0" collapsed="false">
      <c r="A36" s="11" t="s">
        <v>42</v>
      </c>
      <c r="B36" s="23" t="n">
        <f aca="false">IFERROR(B35-B29,"Check plan/user limit")</f>
        <v>1709.56</v>
      </c>
      <c r="C36" s="13"/>
      <c r="D36" s="14" t="s">
        <v>43</v>
      </c>
    </row>
    <row r="37" customFormat="false" ht="30" hidden="false" customHeight="true" outlineLevel="0" collapsed="false">
      <c r="A37" s="11" t="s">
        <v>44</v>
      </c>
      <c r="B37" s="23" t="n">
        <f aca="false">IFERROR(B36*12," - ")</f>
        <v>20514.72</v>
      </c>
      <c r="C37" s="13"/>
      <c r="D37" s="14"/>
    </row>
    <row r="38" customFormat="false" ht="30" hidden="false" customHeight="true" outlineLevel="0" collapsed="false">
      <c r="A38" s="11" t="s">
        <v>45</v>
      </c>
      <c r="B38" s="24" t="n">
        <f aca="false">IFERROR(B29/((B22-B23)/60*B18)," - ")</f>
        <v>42.4267174879753</v>
      </c>
      <c r="C38" s="13"/>
      <c r="D38" s="14" t="s">
        <v>46</v>
      </c>
    </row>
    <row r="39" customFormat="false" ht="30" hidden="false" customHeight="true" outlineLevel="0" collapsed="false">
      <c r="A39" s="11" t="s">
        <v>47</v>
      </c>
      <c r="B39" s="22" t="n">
        <f aca="false">B24*9.4</f>
        <v>1880</v>
      </c>
      <c r="C39" s="13"/>
      <c r="D39" s="14" t="s">
        <v>48</v>
      </c>
    </row>
    <row r="41" customFormat="false" ht="15" hidden="false" customHeight="true" outlineLevel="0" collapsed="false">
      <c r="A41" s="25" t="s">
        <v>49</v>
      </c>
      <c r="B41" s="25"/>
      <c r="C41" s="25"/>
      <c r="D41" s="25"/>
    </row>
    <row r="42" customFormat="false" ht="15" hidden="false" customHeight="false" outlineLevel="0" collapsed="false">
      <c r="A42" s="25"/>
      <c r="B42" s="25"/>
      <c r="C42" s="25"/>
      <c r="D42" s="25"/>
    </row>
    <row r="44" customFormat="false" ht="15" hidden="false" customHeight="false" outlineLevel="0" collapsed="false">
      <c r="A44" s="26" t="s">
        <v>50</v>
      </c>
      <c r="B44" s="26"/>
      <c r="C44" s="26"/>
      <c r="D44" s="26"/>
    </row>
    <row r="45" customFormat="false" ht="30" hidden="false" customHeight="true" outlineLevel="0" collapsed="false">
      <c r="A45" s="27" t="s">
        <v>51</v>
      </c>
      <c r="B45" s="27"/>
      <c r="C45" s="27"/>
      <c r="D45" s="27"/>
    </row>
    <row r="46" customFormat="false" ht="15" hidden="false" customHeight="false" outlineLevel="0" collapsed="false">
      <c r="A46" s="28" t="s">
        <v>52</v>
      </c>
      <c r="B46" s="28"/>
      <c r="C46" s="28"/>
      <c r="D46" s="28"/>
    </row>
    <row r="48" customFormat="false" ht="15" hidden="false" customHeight="false" outlineLevel="0" collapsed="false">
      <c r="A48" s="29" t="s">
        <v>53</v>
      </c>
      <c r="B48" s="29"/>
      <c r="C48" s="29"/>
      <c r="D48" s="29"/>
    </row>
  </sheetData>
  <mergeCells count="17">
    <mergeCell ref="A5:D5"/>
    <mergeCell ref="A6:D6"/>
    <mergeCell ref="A7:D7"/>
    <mergeCell ref="A8:D8"/>
    <mergeCell ref="A9:D9"/>
    <mergeCell ref="A10:D10"/>
    <mergeCell ref="A11:D11"/>
    <mergeCell ref="A12:D12"/>
    <mergeCell ref="A15:D15"/>
    <mergeCell ref="A20:D20"/>
    <mergeCell ref="A26:D26"/>
    <mergeCell ref="A31:D31"/>
    <mergeCell ref="A41:D42"/>
    <mergeCell ref="A44:D44"/>
    <mergeCell ref="A45:D45"/>
    <mergeCell ref="A46:D46"/>
    <mergeCell ref="A48:D48"/>
  </mergeCells>
  <dataValidations count="1">
    <dataValidation allowBlank="false" errorStyle="stop" operator="between" showDropDown="false" showErrorMessage="false" showInputMessage="false" sqref="B28" type="list">
      <formula1>"Regular,Advanced"</formula1>
      <formula2>0</formula2>
    </dataValidation>
  </dataValidations>
  <hyperlinks>
    <hyperlink ref="A11" r:id="rId1" display="Try it free for 14 days: foxpedite.com/register  →"/>
    <hyperlink ref="D16" r:id="rId2" display="Default: BLS Employer Costs for Employee Compensation (ECEC), June 2026, private industry, office &amp; administrative support: wages $25.22/hr. Replace with your actual rate. https://www.bls.gov/news.release/archives/ecec_09092026.htm"/>
    <hyperlink ref="D17" r:id="rId3" display="Default: same BLS ECEC series, June 2026: benefits $11.51/hr. Replace with your own benefits cost. https://www.bls.gov/news.release/archives/ecec_09092026.htm"/>
    <hyperlink ref="D39" r:id="rId4" display="Context only, not added above. Ardent Partners 'AP Metrics that Matter 2025' average cost per invoice $9.40 (via Thomson Reuters). https://europe.thomsonreuters.com/blog/3-ap-metrics-that-matter"/>
    <hyperlink ref="A46" r:id="rId5" display="Try it free for 14 days: foxpedite.com/register →  (all Advanced features, no credit card)"/>
  </hyperlink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Foxpedite - SMB Procurement ROI Calculator</oddHeader>
    <oddFooter>&amp;C&amp;8 foxpedite.com - Free template. Example data is illustrative.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2026-10-19T14:38:19Z</dcterms:created>
  <dc:creator>Foxpedite</dc:creator>
  <dc:description/>
  <dc:language>en-US</dc:language>
  <cp:lastModifiedBy>Foxpedite</cp:lastModifiedBy>
  <dcterms:modified xsi:type="dcterms:W3CDTF">2026-10-19T14:38:19Z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