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Scoring" sheetId="2" state="visible" r:id="rId4"/>
    <sheet name="Invoice List" sheetId="3" state="visible" r:id="rId5"/>
  </sheets>
  <definedNames>
    <definedName function="false" hidden="true" localSheetId="1" name="_xlnm._FilterDatabase" vbProcedure="false">Scoring!$A$8:$L$138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<sst xmlns="http://schemas.openxmlformats.org/spreadsheetml/2006/main" count="701" uniqueCount="174">
  <si>
    <t xml:space="preserve">Foxpedite</t>
  </si>
  <si>
    <t xml:space="preserve">AI Invoice Extraction Test - Results</t>
  </si>
  <si>
    <t xml:space="preserve">10 fictional invoices × 13 fields × up to 3 tools. Fill the Scoring tab; this tab calculates.</t>
  </si>
  <si>
    <t xml:space="preserve">Foxpedite does this automatically</t>
  </si>
  <si>
    <t xml:space="preserve">This kit tests extraction by hand. In Foxpedite, extraction is one step of a checked payment flow:</t>
  </si>
  <si>
    <t xml:space="preserve">✓  Extraction built in: AI document scanning (Advanced plan) reads POs, invoices and receipts, and a person reviews the fields. Put it in the Tool C column and score it on these same 10 invoices.</t>
  </si>
  <si>
    <t xml:space="preserve">✓  What happens after extraction: an invoice is released for payment only when PO + receipt + invoice match (Gate 3), so a misread total or invented PO number doesn't pay itself.</t>
  </si>
  <si>
    <t xml:space="preserve">✓  Your data never trains public models.</t>
  </si>
  <si>
    <t xml:space="preserve">✓  Matched bills sync to QuickBooks Online (Advanced plan), so nobody re-keys what the AI read.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</si>
  <si>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</si>
  <si>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</si>
  <si>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Metric</t>
  </si>
  <si>
    <t xml:space="preserve">Accuracy by field</t>
  </si>
  <si>
    <t xml:space="preserve">Fields tested</t>
  </si>
  <si>
    <t xml:space="preserve">Vendor name ★</t>
  </si>
  <si>
    <t xml:space="preserve">Field accuracy (all fields)</t>
  </si>
  <si>
    <t xml:space="preserve">Invoice number ★</t>
  </si>
  <si>
    <t xml:space="preserve">Critical-field accuracy</t>
  </si>
  <si>
    <t xml:space="preserve">Invoice date ★</t>
  </si>
  <si>
    <t xml:space="preserve">Errors on critical fields</t>
  </si>
  <si>
    <t xml:space="preserve">Due date</t>
  </si>
  <si>
    <t xml:space="preserve">Invoices 100% correct (of tested)</t>
  </si>
  <si>
    <t xml:space="preserve">PO number ★</t>
  </si>
  <si>
    <t xml:space="preserve">Total amount correct (of 10)</t>
  </si>
  <si>
    <t xml:space="preserve">Bill-to company</t>
  </si>
  <si>
    <t xml:space="preserve">Bank last-4 correct (of 10)</t>
  </si>
  <si>
    <t xml:space="preserve">Payment terms</t>
  </si>
  <si>
    <t xml:space="preserve">Number of line items</t>
  </si>
  <si>
    <t xml:space="preserve">Time &amp; cost (enter per tool)</t>
  </si>
  <si>
    <t xml:space="preserve">First line description</t>
  </si>
  <si>
    <t xml:space="preserve">Minutes to process all 10 (incl. fixing errors)</t>
  </si>
  <si>
    <t xml:space="preserve">Subtotal ★</t>
  </si>
  <si>
    <t xml:space="preserve">Monthly cost of tool ($)</t>
  </si>
  <si>
    <t xml:space="preserve">Tax ★</t>
  </si>
  <si>
    <t xml:space="preserve">Invoices you process per month</t>
  </si>
  <si>
    <t xml:space="preserve">Total / amount due ★</t>
  </si>
  <si>
    <t xml:space="preserve">Est. minutes per month</t>
  </si>
  <si>
    <t xml:space="preserve">Remit-to bank acct (last 4) ★</t>
  </si>
  <si>
    <t xml:space="preserve">★ = critical field (a wrong value can cause a wrong or misdirected payment). Field view shows tools A and B; tool C is in the Scoring tab.</t>
  </si>
  <si>
    <t xml:space="preserve">Standard prompt for chat-based AI tools (use the same prompt, fresh session, one invoice at a time):</t>
  </si>
  <si>
    <t xml:space="preserve">Extract these fields from the attached invoice and return JSON only: vendor_name, invoice_number, invoice_date (YYYY-MM-DD), due_date (YYYY-MM-DD), po_number, bill_to, payment_terms, line_count, first_line_desc, subtotal, tax, total_due, remit_last4. Use null if a field is not on the document. Do not guess.</t>
  </si>
  <si>
    <t xml:space="preserve">Before uploading real invoices to any AI tool, check its data-use terms: is your data used to train models? Where is it stored? Can you delete it? These sample invoices are fictional, so they're safe to upload anywhere.</t>
  </si>
  <si>
    <t xml:space="preserve">Stop doing this by hand</t>
  </si>
  <si>
    <t xml:space="preserve">If a tool passes your test, the next question is what happens after extraction: does the invoice get matched to a PO and a receipt before anyone pays it? In Foxpedite (Advanced plan), AI document scanning reads the invoice, and Gate 3 only releases payment when PO + receipt + invoice match.</t>
  </si>
  <si>
    <t xml:space="preserve">Try it free for 14 days: foxpedite.com/register →  (all Advanced features, no credit card)</t>
  </si>
  <si>
    <t xml:space="preserve">foxpedite.com - Free template. Example data is illustrative.</t>
  </si>
  <si>
    <t xml:space="preserve">AI Invoice Extraction - Scoring Sheet</t>
  </si>
  <si>
    <t xml:space="preserve">Paste each tool's output into its yellow column. Scores fill in automatically (1 = correct, 0 = wrong, blank = not tested).</t>
  </si>
  <si>
    <t xml:space="preserve">Tool names →</t>
  </si>
  <si>
    <t xml:space="preserve">Tool A (e.g., ChatGPT)</t>
  </si>
  <si>
    <t xml:space="preserve">Tool B (e.g., OCR app)</t>
  </si>
  <si>
    <t xml:space="preserve">Tool C (e.g., Foxpedite trial)</t>
  </si>
  <si>
    <t xml:space="preserve">Invoice</t>
  </si>
  <si>
    <t xml:space="preserve">Field</t>
  </si>
  <si>
    <t xml:space="preserve">Type</t>
  </si>
  <si>
    <t xml:space="preserve">Critical</t>
  </si>
  <si>
    <t xml:space="preserve">Correct value (answer key)</t>
  </si>
  <si>
    <t xml:space="preserve">A ✓</t>
  </si>
  <si>
    <t xml:space="preserve">B ✓</t>
  </si>
  <si>
    <t xml:space="preserve">C ✓</t>
  </si>
  <si>
    <t xml:space="preserve">Reviewer note</t>
  </si>
  <si>
    <t xml:space="preserve">INV01</t>
  </si>
  <si>
    <t xml:space="preserve">Vendor name</t>
  </si>
  <si>
    <t xml:space="preserve">text</t>
  </si>
  <si>
    <t xml:space="preserve">Yes</t>
  </si>
  <si>
    <t xml:space="preserve">Bluegill Office Goods Co. (fictional)</t>
  </si>
  <si>
    <t xml:space="preserve">Invoice number</t>
  </si>
  <si>
    <t xml:space="preserve">BOG-20481</t>
  </si>
  <si>
    <t xml:space="preserve">Invoice date</t>
  </si>
  <si>
    <t xml:space="preserve">date</t>
  </si>
  <si>
    <t xml:space="preserve">No</t>
  </si>
  <si>
    <t xml:space="preserve">PO number</t>
  </si>
  <si>
    <t xml:space="preserve">PO-1182</t>
  </si>
  <si>
    <t xml:space="preserve">Northfield Dental Group (fictional)</t>
  </si>
  <si>
    <t xml:space="preserve">Net 30</t>
  </si>
  <si>
    <t xml:space="preserve">number</t>
  </si>
  <si>
    <t xml:space="preserve">Copy paper, letter, 10-ream case</t>
  </si>
  <si>
    <t xml:space="preserve">Subtotal</t>
  </si>
  <si>
    <t xml:space="preserve">amount</t>
  </si>
  <si>
    <t xml:space="preserve">Tax</t>
  </si>
  <si>
    <t xml:space="preserve">Total / amount due</t>
  </si>
  <si>
    <t xml:space="preserve">Remit-to bank acct (last 4)</t>
  </si>
  <si>
    <t xml:space="preserve">4417</t>
  </si>
  <si>
    <t xml:space="preserve">INV02</t>
  </si>
  <si>
    <t xml:space="preserve">Redfern Lumber &amp; Fastener Supply (fictional)</t>
  </si>
  <si>
    <t xml:space="preserve">RL-0099731</t>
  </si>
  <si>
    <t xml:space="preserve">PO-1190</t>
  </si>
  <si>
    <t xml:space="preserve">Copperline Builders LLC (fictional)</t>
  </si>
  <si>
    <t xml:space="preserve">2x4x8 SPF stud</t>
  </si>
  <si>
    <t xml:space="preserve">9032</t>
  </si>
  <si>
    <t xml:space="preserve">INV03</t>
  </si>
  <si>
    <t xml:space="preserve">Quillmark Advisory Partners (fictional)</t>
  </si>
  <si>
    <t xml:space="preserve">QAP-2026-117</t>
  </si>
  <si>
    <t xml:space="preserve">PO-1201</t>
  </si>
  <si>
    <t xml:space="preserve">Harborview Nonprofit Alliance (fictional)</t>
  </si>
  <si>
    <t xml:space="preserve">Net 15</t>
  </si>
  <si>
    <t xml:space="preserve">Grant budget review - senior consultant (hours)</t>
  </si>
  <si>
    <t xml:space="preserve">2286</t>
  </si>
  <si>
    <t xml:space="preserve">INV04</t>
  </si>
  <si>
    <t xml:space="preserve">Tallowind Facility Services Inc. (fictional)</t>
  </si>
  <si>
    <t xml:space="preserve">TFS 55102</t>
  </si>
  <si>
    <t xml:space="preserve">PO-1177</t>
  </si>
  <si>
    <t xml:space="preserve">Saguaro Family Restaurants Group (fictional)</t>
  </si>
  <si>
    <t xml:space="preserve">Monthly HVAC maintenance - Location 1</t>
  </si>
  <si>
    <t xml:space="preserve">7710</t>
  </si>
  <si>
    <t xml:space="preserve">INV05</t>
  </si>
  <si>
    <t xml:space="preserve">Pinecrest Medical Distributors (fictional)</t>
  </si>
  <si>
    <t xml:space="preserve">PMD-884120</t>
  </si>
  <si>
    <t xml:space="preserve">PO-1196</t>
  </si>
  <si>
    <t xml:space="preserve">2/10 Net 30</t>
  </si>
  <si>
    <t xml:space="preserve">Composite resin kit, A2</t>
  </si>
  <si>
    <t xml:space="preserve">5521</t>
  </si>
  <si>
    <t xml:space="preserve">INV06</t>
  </si>
  <si>
    <t xml:space="preserve">Ironbark Industrial Parts Ltd. (fictional)</t>
  </si>
  <si>
    <t xml:space="preserve">IIP/26/04417</t>
  </si>
  <si>
    <t xml:space="preserve">PO-1188</t>
  </si>
  <si>
    <t xml:space="preserve">Kestrel Precision Fabrication (fictional)</t>
  </si>
  <si>
    <t xml:space="preserve">Net 60</t>
  </si>
  <si>
    <t xml:space="preserve">Bearing 6201-2RS, sealed</t>
  </si>
  <si>
    <t xml:space="preserve">6094</t>
  </si>
  <si>
    <t xml:space="preserve">INV07</t>
  </si>
  <si>
    <t xml:space="preserve">Marigold Restaurant Supply Co. (fictional)</t>
  </si>
  <si>
    <t xml:space="preserve">MRS-61-77420</t>
  </si>
  <si>
    <t xml:space="preserve">PO-1203</t>
  </si>
  <si>
    <t xml:space="preserve">Sheet pan, full size, aluminum</t>
  </si>
  <si>
    <t xml:space="preserve">3358</t>
  </si>
  <si>
    <t xml:space="preserve">INV08</t>
  </si>
  <si>
    <t xml:space="preserve">Juniper Vale Design Studio (fictional)</t>
  </si>
  <si>
    <t xml:space="preserve">2026-031</t>
  </si>
  <si>
    <t xml:space="preserve">PO-1185</t>
  </si>
  <si>
    <t xml:space="preserve">Due in 14 days</t>
  </si>
  <si>
    <t xml:space="preserve">Website refresh - fixed fee (milestone 2 of 3)</t>
  </si>
  <si>
    <t xml:space="preserve">8801</t>
  </si>
  <si>
    <t xml:space="preserve">INV09</t>
  </si>
  <si>
    <t xml:space="preserve">Clearwater Valley Power &amp; Light (fictional)</t>
  </si>
  <si>
    <t xml:space="preserve">ACCT 8830-1120-44 / BILL 2612-0077</t>
  </si>
  <si>
    <t xml:space="preserve">(none)</t>
  </si>
  <si>
    <t xml:space="preserve">Due upon receipt</t>
  </si>
  <si>
    <t xml:space="preserve">Basic service charge</t>
  </si>
  <si>
    <t xml:space="preserve">0193</t>
  </si>
  <si>
    <t xml:space="preserve">INV10</t>
  </si>
  <si>
    <t xml:space="preserve">Old Harbor Janitorial Supply (fictional)</t>
  </si>
  <si>
    <t xml:space="preserve">OH-7731</t>
  </si>
  <si>
    <t xml:space="preserve">PO-1207</t>
  </si>
  <si>
    <t xml:space="preserve">Trash liners 40-45 gal, case/250</t>
  </si>
  <si>
    <t xml:space="preserve">2764</t>
  </si>
  <si>
    <t xml:space="preserve">Matching rules: amounts within $0.01 ($ and commas ignored); dates compared as dates (enter as dates or YYYY-MM-DD); text ignores case, spaces, dashes, dots, commas, # and slashes. If a variant is genuinely acceptable, overwrite the score cell with 1 and explain in Reviewer note.</t>
  </si>
  <si>
    <t xml:space="preserve">The 10 sample invoices</t>
  </si>
  <si>
    <t xml:space="preserve">All companies, people, addresses and bank numbers are fictional.</t>
  </si>
  <si>
    <t xml:space="preserve">ID</t>
  </si>
  <si>
    <t xml:space="preserve">File</t>
  </si>
  <si>
    <t xml:space="preserve">Vendor (fictional)</t>
  </si>
  <si>
    <t xml:space="preserve">Total due</t>
  </si>
  <si>
    <t xml:space="preserve">What it tests</t>
  </si>
  <si>
    <t xml:space="preserve">sample_invoices/INV01_clean_office_supplies.pdf</t>
  </si>
  <si>
    <t xml:space="preserve">Single page, clear table, everything labeled.</t>
  </si>
  <si>
    <t xml:space="preserve">sample_invoices/INV02_construction_supply_many_lines.pdf</t>
  </si>
  <si>
    <t xml:space="preserve">12 lines, tax + delivery charge, dense table.</t>
  </si>
  <si>
    <t xml:space="preserve">sample_invoices/INV03_consulting_services_hours.pdf</t>
  </si>
  <si>
    <t xml:space="preserve">Services: fractional hours, no sales tax, mileage line.</t>
  </si>
  <si>
    <t xml:space="preserve">sample_invoices/INV04_remit_to_differs.pdf</t>
  </si>
  <si>
    <t xml:space="preserve">Ship-to, bill-to AND a separate remit-to lockbox address. Tax shown as a flat amount.</t>
  </si>
  <si>
    <t xml:space="preserve">sample_invoices/INV05_discount_and_credit.pdf</t>
  </si>
  <si>
    <t xml:space="preserve">Negative lines (discount, credit memo) and early-payment terms.</t>
  </si>
  <si>
    <t xml:space="preserve">sample_invoices/INV06_two_page_invoice.pdf</t>
  </si>
  <si>
    <t xml:space="preserve">18 lines across 2 pages; totals only on page 2.</t>
  </si>
  <si>
    <t xml:space="preserve">sample_invoices/INV07_landscape_ordered_vs_shipped.pdf</t>
  </si>
  <si>
    <t xml:space="preserve">Landscape; qty ordered vs qty shipped vs backordered - bill is on SHIPPED.</t>
  </si>
  <si>
    <t xml:space="preserve">sample_invoices/INV08_freelancer_minimal.pdf</t>
  </si>
  <si>
    <t xml:space="preserve">No table borders, long-form dates, no explicit 'Subtotal' label style.</t>
  </si>
  <si>
    <t xml:space="preserve">sample_invoices/INV09_utility_amount_due_vs_charges.pdf</t>
  </si>
  <si>
    <t xml:space="preserve">Utility layout: previous balance, payment, current charges, amount due. No PO.</t>
  </si>
  <si>
    <t xml:space="preserve">sample_invoices/INV10_scanned_messy.pdf</t>
  </si>
  <si>
    <t xml:space="preserve">Scanned look: skewed, grainy, low contrast, RECEIVED stamp over the totals area.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</si>
</sst>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%"/>
    <numFmt numFmtId="167" formatCode="0.0%"/>
    <numFmt numFmtId="168" formatCode="\$#,##0"/>
    <numFmt numFmtId="169" formatCode="yyyy\-mm\-dd"/>
    <numFmt numFmtId="170" formatCode="\$#,##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F46E5"/>
      <name val="Inter"/>
      <family val="0"/>
      <charset val="1"/>
    </font>
    <font>
      <b val="true"/>
      <sz val="18"/>
      <color rgb="FF111827"/>
      <name val="Inter"/>
      <family val="0"/>
      <charset val="1"/>
    </font>
    <font>
      <sz val="10"/>
      <color rgb="FF374151"/>
      <name val="Inter"/>
      <family val="0"/>
      <charset val="1"/>
    </font>
    <font>
      <b val="true"/>
      <sz val="13"/>
      <color rgb="FFFFFFFF"/>
      <name val="Inter"/>
      <family val="0"/>
      <charset val="1"/>
    </font>
    <font>
      <i val="true"/>
      <sz val="9.5"/>
      <color rgb="FF374151"/>
      <name val="Inter"/>
      <family val="0"/>
      <charset val="1"/>
    </font>
    <font>
      <sz val="10"/>
      <color rgb="FF111827"/>
      <name val="Inter"/>
      <family val="0"/>
      <charset val="1"/>
    </font>
    <font>
      <b val="true"/>
      <u val="single"/>
      <sz val="11"/>
      <color rgb="FF4F46E5"/>
      <name val="Inter"/>
      <family val="0"/>
      <charset val="1"/>
    </font>
    <font>
      <sz val="8"/>
      <color rgb="FF4B5563"/>
      <name val="Inter"/>
      <family val="0"/>
      <charset val="1"/>
    </font>
    <font>
      <b val="true"/>
      <sz val="11"/>
      <color rgb="FFFFFFFF"/>
      <name val="Inter"/>
      <family val="0"/>
      <charset val="1"/>
    </font>
    <font>
      <b val="true"/>
      <sz val="10"/>
      <color rgb="FF111827"/>
      <name val="Inter"/>
      <family val="0"/>
      <charset val="1"/>
    </font>
    <font>
      <b val="true"/>
      <sz val="11"/>
      <color rgb="FF4F46E5"/>
      <name val="Inter"/>
      <family val="0"/>
      <charset val="1"/>
    </font>
    <font>
      <sz val="8"/>
      <color rgb="FF6B7280"/>
      <name val="Inter"/>
      <family val="0"/>
      <charset val="1"/>
    </font>
    <font>
      <b val="true"/>
      <sz val="12"/>
      <color rgb="FFFFFFFF"/>
      <name val="Inter"/>
      <family val="0"/>
      <charset val="1"/>
    </font>
    <font>
      <sz val="10"/>
      <color rgb="FFFFFFFF"/>
      <name val="Inter"/>
      <family val="0"/>
      <charset val="1"/>
    </font>
    <font>
      <b val="true"/>
      <u val="single"/>
      <sz val="10"/>
      <color rgb="FFFFFFFF"/>
      <name val="Inter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F9FAFB"/>
      </patternFill>
    </fill>
    <fill>
      <patternFill patternType="solid">
        <fgColor rgb="FFFEF3C7"/>
        <bgColor rgb="FFF9FAFB"/>
      </patternFill>
    </fill>
    <fill>
      <patternFill patternType="solid">
        <fgColor rgb="FFF9FAFB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4F46E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D1FAE5"/>
        </patternFill>
      </fill>
    </dxf>
    <dxf>
      <fill>
        <patternFill>
          <bgColor rgb="FFF59E0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3C7"/>
      <rgbColor rgb="FFEEF2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9FAFB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59E0B"/>
      <rgbColor rgb="FFFF6600"/>
      <rgbColor rgb="FF6B7280"/>
      <rgbColor rgb="FF969696"/>
      <rgbColor rgb="FF003366"/>
      <rgbColor rgb="FF339966"/>
      <rgbColor rgb="FF111827"/>
      <rgbColor rgb="FF333300"/>
      <rgbColor rgb="FF993300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437760</xdr:colOff>
      <xdr:row>1</xdr:row>
      <xdr:rowOff>190080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2-ai-in-accounts-payable-h&amp;utm_content=foxpedite-com-templates-template-lead-magnet-w09-w09-lm" TargetMode="External"/><Relationship Id="rId2" Type="http://schemas.openxmlformats.org/officeDocument/2006/relationships/hyperlink" Target="https://www.foxpedite.com/register?utm_source=website&amp;utm_medium=organic&amp;utm_campaign=fx-202612-ai-in-accounts-payable-h&amp;utm_content=foxpedite-com-templates-template-lead-magnet-w09-w09-lm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8"/>
    <col collapsed="false" customWidth="true" hidden="false" outlineLevel="0" max="5" min="5" style="0" width="4"/>
    <col collapsed="false" customWidth="true" hidden="false" outlineLevel="0" max="6" min="6" style="0" width="30"/>
    <col collapsed="false" customWidth="true" hidden="false" outlineLevel="0" max="8" min="7" style="0" width="14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</row>
    <row r="6" customFormat="false" ht="15.75" hidden="false" customHeight="true" outlineLevel="0" collapsed="false">
      <c r="A6" s="6" t="s">
        <v>4</v>
      </c>
      <c r="B6" s="6"/>
      <c r="C6" s="6"/>
      <c r="D6" s="6"/>
      <c r="E6" s="6"/>
      <c r="F6" s="6"/>
      <c r="G6" s="6"/>
      <c r="H6" s="6"/>
    </row>
    <row r="7" customFormat="false" ht="33" hidden="false" customHeight="true" outlineLevel="0" collapsed="false">
      <c r="A7" s="7" t="s">
        <v>5</v>
      </c>
      <c r="B7" s="7"/>
      <c r="C7" s="7"/>
      <c r="D7" s="7"/>
      <c r="E7" s="7"/>
      <c r="F7" s="7"/>
      <c r="G7" s="7"/>
      <c r="H7" s="7"/>
    </row>
    <row r="8" customFormat="false" ht="33" hidden="false" customHeight="true" outlineLevel="0" collapsed="false">
      <c r="A8" s="7" t="s">
        <v>6</v>
      </c>
      <c r="B8" s="7"/>
      <c r="C8" s="7"/>
      <c r="D8" s="7"/>
      <c r="E8" s="7"/>
      <c r="F8" s="7"/>
      <c r="G8" s="7"/>
      <c r="H8" s="7"/>
    </row>
    <row r="9" customFormat="false" ht="18" hidden="false" customHeight="true" outlineLevel="0" collapsed="false">
      <c r="A9" s="7" t="s">
        <v>7</v>
      </c>
      <c r="B9" s="7"/>
      <c r="C9" s="7"/>
      <c r="D9" s="7"/>
      <c r="E9" s="7"/>
      <c r="F9" s="7"/>
      <c r="G9" s="7"/>
      <c r="H9" s="7"/>
    </row>
    <row r="10" customFormat="false" ht="18" hidden="false" customHeight="true" outlineLevel="0" collapsed="false">
      <c r="A10" s="7" t="s">
        <v>8</v>
      </c>
      <c r="B10" s="7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8" t="s">
        <v>9</v>
      </c>
      <c r="B11" s="8"/>
      <c r="C11" s="8"/>
      <c r="D11" s="8"/>
      <c r="E11" s="8"/>
      <c r="F11" s="8"/>
      <c r="G11" s="8"/>
      <c r="H11" s="8"/>
    </row>
    <row r="12" customFormat="false" ht="25.5" hidden="false" customHeight="true" outlineLevel="0" collapsed="false">
      <c r="A12" s="9" t="s">
        <v>10</v>
      </c>
      <c r="B12" s="9"/>
      <c r="C12" s="9"/>
      <c r="D12" s="9"/>
      <c r="E12" s="9"/>
      <c r="F12" s="9"/>
      <c r="G12" s="9"/>
      <c r="H12" s="9"/>
    </row>
    <row r="15" customFormat="false" ht="29.85" hidden="false" customHeight="false" outlineLevel="0" collapsed="false">
      <c r="A15" s="10" t="s">
        <v>11</v>
      </c>
      <c r="B15" s="10" t="str">
        <f aca="false">Scoring!F6</f>
        <v>Tool A (e.g., ChatGPT)</v>
      </c>
      <c r="C15" s="10" t="str">
        <f aca="false">Scoring!G6</f>
        <v>Tool B (e.g., OCR app)</v>
      </c>
      <c r="D15" s="10" t="str">
        <f aca="false">Scoring!H6</f>
        <v>Tool C (e.g., Foxpedite trial)</v>
      </c>
      <c r="F15" s="11" t="s">
        <v>12</v>
      </c>
      <c r="G15" s="11" t="str">
        <f aca="false">B15</f>
        <v>Tool A (e.g., ChatGPT)</v>
      </c>
      <c r="H15" s="11" t="str">
        <f aca="false">C15</f>
        <v>Tool B (e.g., OCR app)</v>
      </c>
    </row>
    <row r="16" customFormat="false" ht="15" hidden="false" customHeight="false" outlineLevel="0" collapsed="false">
      <c r="A16" s="12" t="s">
        <v>13</v>
      </c>
      <c r="B16" s="13" t="n">
        <f aca="false">COUNT(Scoring!$I$9:$I$138)</f>
        <v>0</v>
      </c>
      <c r="C16" s="13" t="n">
        <f aca="false">COUNT(Scoring!$J$9:$J$138)</f>
        <v>0</v>
      </c>
      <c r="D16" s="13" t="n">
        <f aca="false">COUNT(Scoring!$K$9:$K$138)</f>
        <v>0</v>
      </c>
      <c r="F16" s="14" t="s">
        <v>14</v>
      </c>
      <c r="G16" s="15" t="str">
        <f aca="false">IFERROR(SUMIFS(Scoring!$I$9:$I$138,Scoring!$B$9:$B$138,"Vendor name")/COUNTIFS(Scoring!$B$9:$B$138,"Vendor name",Scoring!$I$9:$I$138,"&gt;=0")," - ")</f>
        <v> - </v>
      </c>
      <c r="H16" s="15" t="str">
        <f aca="false">IFERROR(SUMIFS(Scoring!$J$9:$J$138,Scoring!$B$9:$B$138,"Vendor name")/COUNTIFS(Scoring!$B$9:$B$138,"Vendor name",Scoring!$J$9:$J$138,"&gt;=0")," - ")</f>
        <v> - </v>
      </c>
    </row>
    <row r="17" customFormat="false" ht="15" hidden="false" customHeight="false" outlineLevel="0" collapsed="false">
      <c r="A17" s="12" t="s">
        <v>15</v>
      </c>
      <c r="B17" s="16" t="str">
        <f aca="false">IFERROR(SUM(Scoring!$I$9:$I$138)/COUNT(Scoring!$I$9:$I$138)," - ")</f>
        <v> - </v>
      </c>
      <c r="C17" s="16" t="str">
        <f aca="false">IFERROR(SUM(Scoring!$J$9:$J$138)/COUNT(Scoring!$J$9:$J$138)," - ")</f>
        <v> - </v>
      </c>
      <c r="D17" s="16" t="str">
        <f aca="false">IFERROR(SUM(Scoring!$K$9:$K$138)/COUNT(Scoring!$K$9:$K$138)," - ")</f>
        <v> - </v>
      </c>
      <c r="F17" s="14" t="s">
        <v>16</v>
      </c>
      <c r="G17" s="15" t="str">
        <f aca="false">IFERROR(SUMIFS(Scoring!$I$9:$I$138,Scoring!$B$9:$B$138,"Invoice number")/COUNTIFS(Scoring!$B$9:$B$138,"Invoice number",Scoring!$I$9:$I$138,"&gt;=0")," - ")</f>
        <v> - </v>
      </c>
      <c r="H17" s="15" t="str">
        <f aca="false">IFERROR(SUMIFS(Scoring!$J$9:$J$138,Scoring!$B$9:$B$138,"Invoice number")/COUNTIFS(Scoring!$B$9:$B$138,"Invoice number",Scoring!$J$9:$J$138,"&gt;=0")," - ")</f>
        <v> - </v>
      </c>
    </row>
    <row r="18" customFormat="false" ht="15" hidden="false" customHeight="false" outlineLevel="0" collapsed="false">
      <c r="A18" s="12" t="s">
        <v>17</v>
      </c>
      <c r="B18" s="16" t="str">
        <f aca="false">IFERROR(SUMIFS(Scoring!$I$9:$I$138,Scoring!$D$9:$D$138,"Yes")/COUNTIFS(Scoring!$D$9:$D$138,"Yes",Scoring!$I$9:$I$138,"&gt;=0")," - ")</f>
        <v> - </v>
      </c>
      <c r="C18" s="16" t="str">
        <f aca="false">IFERROR(SUMIFS(Scoring!$J$9:$J$138,Scoring!$D$9:$D$138,"Yes")/COUNTIFS(Scoring!$D$9:$D$138,"Yes",Scoring!$J$9:$J$138,"&gt;=0")," - ")</f>
        <v> - </v>
      </c>
      <c r="D18" s="16" t="str">
        <f aca="false">IFERROR(SUMIFS(Scoring!$K$9:$K$138,Scoring!$D$9:$D$138,"Yes")/COUNTIFS(Scoring!$D$9:$D$138,"Yes",Scoring!$K$9:$K$138,"&gt;=0")," - ")</f>
        <v> - </v>
      </c>
      <c r="F18" s="14" t="s">
        <v>18</v>
      </c>
      <c r="G18" s="15" t="str">
        <f aca="false">IFERROR(SUMIFS(Scoring!$I$9:$I$138,Scoring!$B$9:$B$138,"Invoice date")/COUNTIFS(Scoring!$B$9:$B$138,"Invoice date",Scoring!$I$9:$I$138,"&gt;=0")," - ")</f>
        <v> - </v>
      </c>
      <c r="H18" s="15" t="str">
        <f aca="false">IFERROR(SUMIFS(Scoring!$J$9:$J$138,Scoring!$B$9:$B$138,"Invoice date")/COUNTIFS(Scoring!$B$9:$B$138,"Invoice date",Scoring!$J$9:$J$138,"&gt;=0")," - ")</f>
        <v> - </v>
      </c>
    </row>
    <row r="19" customFormat="false" ht="15" hidden="false" customHeight="false" outlineLevel="0" collapsed="false">
      <c r="A19" s="12" t="s">
        <v>19</v>
      </c>
      <c r="B19" s="13" t="n">
        <f aca="false">COUNTIFS(Scoring!$D$9:$D$138,"Yes",Scoring!$I$9:$I$138,0)</f>
        <v>0</v>
      </c>
      <c r="C19" s="13" t="n">
        <f aca="false">COUNTIFS(Scoring!$D$9:$D$138,"Yes",Scoring!$J$9:$J$138,0)</f>
        <v>0</v>
      </c>
      <c r="D19" s="13" t="n">
        <f aca="false">COUNTIFS(Scoring!$D$9:$D$138,"Yes",Scoring!$K$9:$K$138,0)</f>
        <v>0</v>
      </c>
      <c r="F19" s="14" t="s">
        <v>20</v>
      </c>
      <c r="G19" s="15" t="str">
        <f aca="false">IFERROR(SUMIFS(Scoring!$I$9:$I$138,Scoring!$B$9:$B$138,"Due date")/COUNTIFS(Scoring!$B$9:$B$138,"Due date",Scoring!$I$9:$I$138,"&gt;=0")," - ")</f>
        <v> - </v>
      </c>
      <c r="H19" s="15" t="str">
        <f aca="false">IFERROR(SUMIFS(Scoring!$J$9:$J$138,Scoring!$B$9:$B$138,"Due date")/COUNTIFS(Scoring!$B$9:$B$138,"Due date",Scoring!$J$9:$J$138,"&gt;=0")," - ")</f>
        <v> - </v>
      </c>
    </row>
    <row r="20" customFormat="false" ht="15" hidden="false" customHeight="false" outlineLevel="0" collapsed="false">
      <c r="A20" s="12" t="s">
        <v>21</v>
      </c>
      <c r="B20" s="13" t="n">
        <f aca="false">IF(AND(COUNTIFS(Scoring!$A$9:$A$138,"INV01",Scoring!$I$9:$I$138,"&gt;=0")&gt;0,COUNTIFS(Scoring!$A$9:$A$138,"INV01",Scoring!$I$9:$I$138,0)=0),1,0)+IF(AND(COUNTIFS(Scoring!$A$9:$A$138,"INV02",Scoring!$I$9:$I$138,"&gt;=0")&gt;0,COUNTIFS(Scoring!$A$9:$A$138,"INV02",Scoring!$I$9:$I$138,0)=0),1,0)+IF(AND(COUNTIFS(Scoring!$A$9:$A$138,"INV03",Scoring!$I$9:$I$138,"&gt;=0")&gt;0,COUNTIFS(Scoring!$A$9:$A$138,"INV03",Scoring!$I$9:$I$138,0)=0),1,0)+IF(AND(COUNTIFS(Scoring!$A$9:$A$138,"INV04",Scoring!$I$9:$I$138,"&gt;=0")&gt;0,COUNTIFS(Scoring!$A$9:$A$138,"INV04",Scoring!$I$9:$I$138,0)=0),1,0)+IF(AND(COUNTIFS(Scoring!$A$9:$A$138,"INV05",Scoring!$I$9:$I$138,"&gt;=0")&gt;0,COUNTIFS(Scoring!$A$9:$A$138,"INV05",Scoring!$I$9:$I$138,0)=0),1,0)+IF(AND(COUNTIFS(Scoring!$A$9:$A$138,"INV06",Scoring!$I$9:$I$138,"&gt;=0")&gt;0,COUNTIFS(Scoring!$A$9:$A$138,"INV06",Scoring!$I$9:$I$138,0)=0),1,0)+IF(AND(COUNTIFS(Scoring!$A$9:$A$138,"INV07",Scoring!$I$9:$I$138,"&gt;=0")&gt;0,COUNTIFS(Scoring!$A$9:$A$138,"INV07",Scoring!$I$9:$I$138,0)=0),1,0)+IF(AND(COUNTIFS(Scoring!$A$9:$A$138,"INV08",Scoring!$I$9:$I$138,"&gt;=0")&gt;0,COUNTIFS(Scoring!$A$9:$A$138,"INV08",Scoring!$I$9:$I$138,0)=0),1,0)+IF(AND(COUNTIFS(Scoring!$A$9:$A$138,"INV09",Scoring!$I$9:$I$138,"&gt;=0")&gt;0,COUNTIFS(Scoring!$A$9:$A$138,"INV09",Scoring!$I$9:$I$138,0)=0),1,0)+IF(AND(COUNTIFS(Scoring!$A$9:$A$138,"INV10",Scoring!$I$9:$I$138,"&gt;=0")&gt;0,COUNTIFS(Scoring!$A$9:$A$138,"INV10",Scoring!$I$9:$I$138,0)=0),1,0)</f>
        <v>0</v>
      </c>
      <c r="C20" s="13" t="n">
        <f aca="false">IF(AND(COUNTIFS(Scoring!$A$9:$A$138,"INV01",Scoring!$J$9:$J$138,"&gt;=0")&gt;0,COUNTIFS(Scoring!$A$9:$A$138,"INV01",Scoring!$J$9:$J$138,0)=0),1,0)+IF(AND(COUNTIFS(Scoring!$A$9:$A$138,"INV02",Scoring!$J$9:$J$138,"&gt;=0")&gt;0,COUNTIFS(Scoring!$A$9:$A$138,"INV02",Scoring!$J$9:$J$138,0)=0),1,0)+IF(AND(COUNTIFS(Scoring!$A$9:$A$138,"INV03",Scoring!$J$9:$J$138,"&gt;=0")&gt;0,COUNTIFS(Scoring!$A$9:$A$138,"INV03",Scoring!$J$9:$J$138,0)=0),1,0)+IF(AND(COUNTIFS(Scoring!$A$9:$A$138,"INV04",Scoring!$J$9:$J$138,"&gt;=0")&gt;0,COUNTIFS(Scoring!$A$9:$A$138,"INV04",Scoring!$J$9:$J$138,0)=0),1,0)+IF(AND(COUNTIFS(Scoring!$A$9:$A$138,"INV05",Scoring!$J$9:$J$138,"&gt;=0")&gt;0,COUNTIFS(Scoring!$A$9:$A$138,"INV05",Scoring!$J$9:$J$138,0)=0),1,0)+IF(AND(COUNTIFS(Scoring!$A$9:$A$138,"INV06",Scoring!$J$9:$J$138,"&gt;=0")&gt;0,COUNTIFS(Scoring!$A$9:$A$138,"INV06",Scoring!$J$9:$J$138,0)=0),1,0)+IF(AND(COUNTIFS(Scoring!$A$9:$A$138,"INV07",Scoring!$J$9:$J$138,"&gt;=0")&gt;0,COUNTIFS(Scoring!$A$9:$A$138,"INV07",Scoring!$J$9:$J$138,0)=0),1,0)+IF(AND(COUNTIFS(Scoring!$A$9:$A$138,"INV08",Scoring!$J$9:$J$138,"&gt;=0")&gt;0,COUNTIFS(Scoring!$A$9:$A$138,"INV08",Scoring!$J$9:$J$138,0)=0),1,0)+IF(AND(COUNTIFS(Scoring!$A$9:$A$138,"INV09",Scoring!$J$9:$J$138,"&gt;=0")&gt;0,COUNTIFS(Scoring!$A$9:$A$138,"INV09",Scoring!$J$9:$J$138,0)=0),1,0)+IF(AND(COUNTIFS(Scoring!$A$9:$A$138,"INV10",Scoring!$J$9:$J$138,"&gt;=0")&gt;0,COUNTIFS(Scoring!$A$9:$A$138,"INV10",Scoring!$J$9:$J$138,0)=0),1,0)</f>
        <v>0</v>
      </c>
      <c r="D20" s="13" t="n">
        <f aca="false">IF(AND(COUNTIFS(Scoring!$A$9:$A$138,"INV01",Scoring!$K$9:$K$138,"&gt;=0")&gt;0,COUNTIFS(Scoring!$A$9:$A$138,"INV01",Scoring!$K$9:$K$138,0)=0),1,0)+IF(AND(COUNTIFS(Scoring!$A$9:$A$138,"INV02",Scoring!$K$9:$K$138,"&gt;=0")&gt;0,COUNTIFS(Scoring!$A$9:$A$138,"INV02",Scoring!$K$9:$K$138,0)=0),1,0)+IF(AND(COUNTIFS(Scoring!$A$9:$A$138,"INV03",Scoring!$K$9:$K$138,"&gt;=0")&gt;0,COUNTIFS(Scoring!$A$9:$A$138,"INV03",Scoring!$K$9:$K$138,0)=0),1,0)+IF(AND(COUNTIFS(Scoring!$A$9:$A$138,"INV04",Scoring!$K$9:$K$138,"&gt;=0")&gt;0,COUNTIFS(Scoring!$A$9:$A$138,"INV04",Scoring!$K$9:$K$138,0)=0),1,0)+IF(AND(COUNTIFS(Scoring!$A$9:$A$138,"INV05",Scoring!$K$9:$K$138,"&gt;=0")&gt;0,COUNTIFS(Scoring!$A$9:$A$138,"INV05",Scoring!$K$9:$K$138,0)=0),1,0)+IF(AND(COUNTIFS(Scoring!$A$9:$A$138,"INV06",Scoring!$K$9:$K$138,"&gt;=0")&gt;0,COUNTIFS(Scoring!$A$9:$A$138,"INV06",Scoring!$K$9:$K$138,0)=0),1,0)+IF(AND(COUNTIFS(Scoring!$A$9:$A$138,"INV07",Scoring!$K$9:$K$138,"&gt;=0")&gt;0,COUNTIFS(Scoring!$A$9:$A$138,"INV07",Scoring!$K$9:$K$138,0)=0),1,0)+IF(AND(COUNTIFS(Scoring!$A$9:$A$138,"INV08",Scoring!$K$9:$K$138,"&gt;=0")&gt;0,COUNTIFS(Scoring!$A$9:$A$138,"INV08",Scoring!$K$9:$K$138,0)=0),1,0)+IF(AND(COUNTIFS(Scoring!$A$9:$A$138,"INV09",Scoring!$K$9:$K$138,"&gt;=0")&gt;0,COUNTIFS(Scoring!$A$9:$A$138,"INV09",Scoring!$K$9:$K$138,0)=0),1,0)+IF(AND(COUNTIFS(Scoring!$A$9:$A$138,"INV10",Scoring!$K$9:$K$138,"&gt;=0")&gt;0,COUNTIFS(Scoring!$A$9:$A$138,"INV10",Scoring!$K$9:$K$138,0)=0),1,0)</f>
        <v>0</v>
      </c>
      <c r="F20" s="14" t="s">
        <v>22</v>
      </c>
      <c r="G20" s="15" t="str">
        <f aca="false">IFERROR(SUMIFS(Scoring!$I$9:$I$138,Scoring!$B$9:$B$138,"PO number")/COUNTIFS(Scoring!$B$9:$B$138,"PO number",Scoring!$I$9:$I$138,"&gt;=0")," - ")</f>
        <v> - </v>
      </c>
      <c r="H20" s="15" t="str">
        <f aca="false">IFERROR(SUMIFS(Scoring!$J$9:$J$138,Scoring!$B$9:$B$138,"PO number")/COUNTIFS(Scoring!$B$9:$B$138,"PO number",Scoring!$J$9:$J$138,"&gt;=0")," - ")</f>
        <v> - </v>
      </c>
    </row>
    <row r="21" customFormat="false" ht="15" hidden="false" customHeight="false" outlineLevel="0" collapsed="false">
      <c r="A21" s="12" t="s">
        <v>23</v>
      </c>
      <c r="B21" s="13" t="n">
        <f aca="false">SUMIFS(Scoring!$I$9:$I$138,Scoring!$B$9:$B$138,"Total / amount due")</f>
        <v>0</v>
      </c>
      <c r="C21" s="13" t="n">
        <f aca="false">SUMIFS(Scoring!$J$9:$J$138,Scoring!$B$9:$B$138,"Total / amount due")</f>
        <v>0</v>
      </c>
      <c r="D21" s="13" t="n">
        <f aca="false">SUMIFS(Scoring!$K$9:$K$138,Scoring!$B$9:$B$138,"Total / amount due")</f>
        <v>0</v>
      </c>
      <c r="F21" s="14" t="s">
        <v>24</v>
      </c>
      <c r="G21" s="15" t="str">
        <f aca="false">IFERROR(SUMIFS(Scoring!$I$9:$I$138,Scoring!$B$9:$B$138,"Bill-to company")/COUNTIFS(Scoring!$B$9:$B$138,"Bill-to company",Scoring!$I$9:$I$138,"&gt;=0")," - ")</f>
        <v> - </v>
      </c>
      <c r="H21" s="15" t="str">
        <f aca="false">IFERROR(SUMIFS(Scoring!$J$9:$J$138,Scoring!$B$9:$B$138,"Bill-to company")/COUNTIFS(Scoring!$B$9:$B$138,"Bill-to company",Scoring!$J$9:$J$138,"&gt;=0")," - ")</f>
        <v> - </v>
      </c>
    </row>
    <row r="22" customFormat="false" ht="15" hidden="false" customHeight="false" outlineLevel="0" collapsed="false">
      <c r="A22" s="12" t="s">
        <v>25</v>
      </c>
      <c r="B22" s="13" t="n">
        <f aca="false">SUMIFS(Scoring!$I$9:$I$138,Scoring!$B$9:$B$138,"Remit-to bank acct (last 4)")</f>
        <v>0</v>
      </c>
      <c r="C22" s="13" t="n">
        <f aca="false">SUMIFS(Scoring!$J$9:$J$138,Scoring!$B$9:$B$138,"Remit-to bank acct (last 4)")</f>
        <v>0</v>
      </c>
      <c r="D22" s="13" t="n">
        <f aca="false">SUMIFS(Scoring!$K$9:$K$138,Scoring!$B$9:$B$138,"Remit-to bank acct (last 4)")</f>
        <v>0</v>
      </c>
      <c r="F22" s="14" t="s">
        <v>26</v>
      </c>
      <c r="G22" s="15" t="str">
        <f aca="false">IFERROR(SUMIFS(Scoring!$I$9:$I$138,Scoring!$B$9:$B$138,"Payment terms")/COUNTIFS(Scoring!$B$9:$B$138,"Payment terms",Scoring!$I$9:$I$138,"&gt;=0")," - ")</f>
        <v> - </v>
      </c>
      <c r="H22" s="15" t="str">
        <f aca="false">IFERROR(SUMIFS(Scoring!$J$9:$J$138,Scoring!$B$9:$B$138,"Payment terms")/COUNTIFS(Scoring!$B$9:$B$138,"Payment terms",Scoring!$J$9:$J$138,"&gt;=0")," - ")</f>
        <v> - </v>
      </c>
    </row>
    <row r="23" customFormat="false" ht="15" hidden="false" customHeight="false" outlineLevel="0" collapsed="false">
      <c r="F23" s="14" t="s">
        <v>27</v>
      </c>
      <c r="G23" s="15" t="str">
        <f aca="false">IFERROR(SUMIFS(Scoring!$I$9:$I$138,Scoring!$B$9:$B$138,"Number of line items")/COUNTIFS(Scoring!$B$9:$B$138,"Number of line items",Scoring!$I$9:$I$138,"&gt;=0")," - ")</f>
        <v> - </v>
      </c>
      <c r="H23" s="15" t="str">
        <f aca="false">IFERROR(SUMIFS(Scoring!$J$9:$J$138,Scoring!$B$9:$B$138,"Number of line items")/COUNTIFS(Scoring!$B$9:$B$138,"Number of line items",Scoring!$J$9:$J$138,"&gt;=0")," - ")</f>
        <v> - </v>
      </c>
    </row>
    <row r="24" customFormat="false" ht="15" hidden="false" customHeight="false" outlineLevel="0" collapsed="false">
      <c r="A24" s="17" t="s">
        <v>28</v>
      </c>
      <c r="F24" s="14" t="s">
        <v>29</v>
      </c>
      <c r="G24" s="15" t="str">
        <f aca="false">IFERROR(SUMIFS(Scoring!$I$9:$I$138,Scoring!$B$9:$B$138,"First line description")/COUNTIFS(Scoring!$B$9:$B$138,"First line description",Scoring!$I$9:$I$138,"&gt;=0")," - ")</f>
        <v> - </v>
      </c>
      <c r="H24" s="15" t="str">
        <f aca="false">IFERROR(SUMIFS(Scoring!$J$9:$J$138,Scoring!$B$9:$B$138,"First line description")/COUNTIFS(Scoring!$B$9:$B$138,"First line description",Scoring!$J$9:$J$138,"&gt;=0")," - ")</f>
        <v> - </v>
      </c>
    </row>
    <row r="25" customFormat="false" ht="15" hidden="false" customHeight="false" outlineLevel="0" collapsed="false">
      <c r="A25" s="14" t="s">
        <v>30</v>
      </c>
      <c r="B25" s="18"/>
      <c r="C25" s="18"/>
      <c r="D25" s="18"/>
      <c r="F25" s="14" t="s">
        <v>31</v>
      </c>
      <c r="G25" s="15" t="str">
        <f aca="false">IFERROR(SUMIFS(Scoring!$I$9:$I$138,Scoring!$B$9:$B$138,"Subtotal")/COUNTIFS(Scoring!$B$9:$B$138,"Subtotal",Scoring!$I$9:$I$138,"&gt;=0")," - ")</f>
        <v> - </v>
      </c>
      <c r="H25" s="15" t="str">
        <f aca="false">IFERROR(SUMIFS(Scoring!$J$9:$J$138,Scoring!$B$9:$B$138,"Subtotal")/COUNTIFS(Scoring!$B$9:$B$138,"Subtotal",Scoring!$J$9:$J$138,"&gt;=0")," - ")</f>
        <v> - </v>
      </c>
    </row>
    <row r="26" customFormat="false" ht="15" hidden="false" customHeight="false" outlineLevel="0" collapsed="false">
      <c r="A26" s="14" t="s">
        <v>32</v>
      </c>
      <c r="B26" s="19"/>
      <c r="C26" s="19"/>
      <c r="D26" s="19"/>
      <c r="F26" s="14" t="s">
        <v>33</v>
      </c>
      <c r="G26" s="15" t="str">
        <f aca="false">IFERROR(SUMIFS(Scoring!$I$9:$I$138,Scoring!$B$9:$B$138,"Tax")/COUNTIFS(Scoring!$B$9:$B$138,"Tax",Scoring!$I$9:$I$138,"&gt;=0")," - ")</f>
        <v> - </v>
      </c>
      <c r="H26" s="15" t="str">
        <f aca="false">IFERROR(SUMIFS(Scoring!$J$9:$J$138,Scoring!$B$9:$B$138,"Tax")/COUNTIFS(Scoring!$B$9:$B$138,"Tax",Scoring!$J$9:$J$138,"&gt;=0")," - ")</f>
        <v> - </v>
      </c>
    </row>
    <row r="27" customFormat="false" ht="15" hidden="false" customHeight="false" outlineLevel="0" collapsed="false">
      <c r="A27" s="14" t="s">
        <v>34</v>
      </c>
      <c r="B27" s="18"/>
      <c r="C27" s="18"/>
      <c r="D27" s="18"/>
      <c r="F27" s="14" t="s">
        <v>35</v>
      </c>
      <c r="G27" s="15" t="str">
        <f aca="false">IFERROR(SUMIFS(Scoring!$I$9:$I$138,Scoring!$B$9:$B$138,"Total / amount due")/COUNTIFS(Scoring!$B$9:$B$138,"Total / amount due",Scoring!$I$9:$I$138,"&gt;=0")," - ")</f>
        <v> - </v>
      </c>
      <c r="H27" s="15" t="str">
        <f aca="false">IFERROR(SUMIFS(Scoring!$J$9:$J$138,Scoring!$B$9:$B$138,"Total / amount due")/COUNTIFS(Scoring!$B$9:$B$138,"Total / amount due",Scoring!$J$9:$J$138,"&gt;=0")," - ")</f>
        <v> - </v>
      </c>
    </row>
    <row r="28" customFormat="false" ht="15" hidden="false" customHeight="false" outlineLevel="0" collapsed="false">
      <c r="A28" s="20" t="s">
        <v>36</v>
      </c>
      <c r="B28" s="21" t="str">
        <f aca="false">IF(OR(B25="",B27=""),"",B25/10*B27)</f>
        <v/>
      </c>
      <c r="C28" s="21" t="str">
        <f aca="false">IF(OR(C25="",C27=""),"",C25/10*C27)</f>
        <v/>
      </c>
      <c r="D28" s="21" t="str">
        <f aca="false">IF(OR(D25="",D27=""),"",D25/10*D27)</f>
        <v/>
      </c>
      <c r="F28" s="14" t="s">
        <v>37</v>
      </c>
      <c r="G28" s="15" t="str">
        <f aca="false">IFERROR(SUMIFS(Scoring!$I$9:$I$138,Scoring!$B$9:$B$138,"Remit-to bank acct (last 4)")/COUNTIFS(Scoring!$B$9:$B$138,"Remit-to bank acct (last 4)",Scoring!$I$9:$I$138,"&gt;=0")," - ")</f>
        <v> - </v>
      </c>
      <c r="H28" s="15" t="str">
        <f aca="false">IFERROR(SUMIFS(Scoring!$J$9:$J$138,Scoring!$B$9:$B$138,"Remit-to bank acct (last 4)")/COUNTIFS(Scoring!$B$9:$B$138,"Remit-to bank acct (last 4)",Scoring!$J$9:$J$138,"&gt;=0")," - ")</f>
        <v> - </v>
      </c>
    </row>
    <row r="29" customFormat="false" ht="15" hidden="false" customHeight="false" outlineLevel="0" collapsed="false">
      <c r="F29" s="22" t="s">
        <v>38</v>
      </c>
    </row>
    <row r="31" customFormat="false" ht="15" hidden="false" customHeight="false" outlineLevel="0" collapsed="false">
      <c r="A31" s="20" t="s">
        <v>39</v>
      </c>
    </row>
    <row r="32" customFormat="false" ht="15" hidden="false" customHeight="true" outlineLevel="0" collapsed="false">
      <c r="A32" s="23" t="s">
        <v>40</v>
      </c>
      <c r="B32" s="23"/>
      <c r="C32" s="23"/>
      <c r="D32" s="23"/>
      <c r="E32" s="23"/>
      <c r="F32" s="23"/>
      <c r="G32" s="23"/>
      <c r="H32" s="23"/>
    </row>
    <row r="33" customFormat="false" ht="15" hidden="false" customHeight="false" outlineLevel="0" collapsed="false">
      <c r="A33" s="23"/>
      <c r="B33" s="23"/>
      <c r="C33" s="23"/>
      <c r="D33" s="23"/>
      <c r="E33" s="23"/>
      <c r="F33" s="23"/>
      <c r="G33" s="23"/>
      <c r="H33" s="23"/>
    </row>
    <row r="34" customFormat="false" ht="15" hidden="false" customHeight="false" outlineLevel="0" collapsed="false">
      <c r="A34" s="23"/>
      <c r="B34" s="23"/>
      <c r="C34" s="23"/>
      <c r="D34" s="23"/>
      <c r="E34" s="23"/>
      <c r="F34" s="23"/>
      <c r="G34" s="23"/>
      <c r="H34" s="23"/>
    </row>
    <row r="36" customFormat="false" ht="15" hidden="false" customHeight="true" outlineLevel="0" collapsed="false">
      <c r="A36" s="24" t="s">
        <v>41</v>
      </c>
      <c r="B36" s="24"/>
      <c r="C36" s="24"/>
      <c r="D36" s="24"/>
      <c r="E36" s="24"/>
      <c r="F36" s="24"/>
      <c r="G36" s="24"/>
      <c r="H36" s="24"/>
    </row>
    <row r="37" customFormat="false" ht="15" hidden="false" customHeight="false" outlineLevel="0" collapsed="false">
      <c r="A37" s="24"/>
      <c r="B37" s="24"/>
      <c r="C37" s="24"/>
      <c r="D37" s="24"/>
      <c r="E37" s="24"/>
      <c r="F37" s="24"/>
      <c r="G37" s="24"/>
      <c r="H37" s="24"/>
    </row>
    <row r="39" customFormat="false" ht="15" hidden="false" customHeight="false" outlineLevel="0" collapsed="false">
      <c r="A39" s="25" t="s">
        <v>42</v>
      </c>
      <c r="B39" s="25"/>
      <c r="C39" s="25"/>
      <c r="D39" s="25"/>
      <c r="E39" s="25"/>
      <c r="F39" s="25"/>
      <c r="G39" s="25"/>
      <c r="H39" s="25"/>
    </row>
    <row r="40" customFormat="false" ht="30" hidden="false" customHeight="true" outlineLevel="0" collapsed="false">
      <c r="A40" s="26" t="s">
        <v>43</v>
      </c>
      <c r="B40" s="26"/>
      <c r="C40" s="26"/>
      <c r="D40" s="26"/>
      <c r="E40" s="26"/>
      <c r="F40" s="26"/>
      <c r="G40" s="26"/>
      <c r="H40" s="26"/>
    </row>
    <row r="41" customFormat="false" ht="13.4" hidden="false" customHeight="false" outlineLevel="0" collapsed="false">
      <c r="A41" s="27" t="s">
        <v>44</v>
      </c>
      <c r="B41" s="27"/>
      <c r="C41" s="27"/>
      <c r="D41" s="27"/>
      <c r="E41" s="27"/>
      <c r="F41" s="27"/>
      <c r="G41" s="27"/>
      <c r="H41" s="27"/>
    </row>
    <row r="43" customFormat="false" ht="15" hidden="false" customHeight="false" outlineLevel="0" collapsed="false">
      <c r="A43" s="28" t="s">
        <v>45</v>
      </c>
      <c r="B43" s="28"/>
      <c r="C43" s="28"/>
      <c r="D43" s="28"/>
      <c r="E43" s="28"/>
      <c r="F43" s="28"/>
      <c r="G43" s="28"/>
      <c r="H43" s="28"/>
    </row>
  </sheetData>
  <mergeCells count="14">
    <mergeCell ref="A5:H5"/>
    <mergeCell ref="A6:H6"/>
    <mergeCell ref="A7:H7"/>
    <mergeCell ref="A8:H8"/>
    <mergeCell ref="A9:H9"/>
    <mergeCell ref="A10:H10"/>
    <mergeCell ref="A11:H11"/>
    <mergeCell ref="A12:H12"/>
    <mergeCell ref="A32:H34"/>
    <mergeCell ref="A36:H37"/>
    <mergeCell ref="A39:H39"/>
    <mergeCell ref="A40:H40"/>
    <mergeCell ref="A41:H41"/>
    <mergeCell ref="A43:H43"/>
  </mergeCells>
  <conditionalFormatting sqref="G16:H28">
    <cfRule type="colorScale" priority="2">
      <colorScale>
        <cfvo type="num" val="0.5"/>
        <cfvo type="num" val="1"/>
        <color rgb="FFF59E0B"/>
        <color rgb="FF10B981"/>
      </colorScale>
    </cfRule>
  </conditionalFormatting>
  <hyperlinks>
    <hyperlink ref="A11" r:id="rId1" display="Try it free for 14 days: foxpedite.com/register  →"/>
    <hyperlink ref="A41" r:id="rId2" display="Try it free for 14 days: foxpedite.com/register →  (all Advanced features, no credit card)"/>
  </hyperlink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AI Invoice Extraction Test - Results</oddHeader>
    <oddFooter>&amp;C&amp;8 foxpedite.com - Free template. Example data is illustrative.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4" min="3" style="0" width="9"/>
    <col collapsed="false" customWidth="true" hidden="false" outlineLevel="0" max="5" min="5" style="0" width="34"/>
    <col collapsed="false" customWidth="true" hidden="false" outlineLevel="0" max="8" min="6" style="0" width="26"/>
    <col collapsed="false" customWidth="true" hidden="false" outlineLevel="0" max="11" min="9" style="0" width="8"/>
    <col collapsed="false" customWidth="true" hidden="false" outlineLevel="0" max="12" min="12" style="0" width="24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46</v>
      </c>
    </row>
    <row r="3" customFormat="false" ht="15" hidden="false" customHeight="false" outlineLevel="0" collapsed="false">
      <c r="B3" s="3" t="s">
        <v>47</v>
      </c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customFormat="false" ht="15" hidden="false" customHeight="false" outlineLevel="0" collapsed="false">
      <c r="E6" s="29" t="s">
        <v>48</v>
      </c>
      <c r="F6" s="30" t="s">
        <v>49</v>
      </c>
      <c r="G6" s="30" t="s">
        <v>50</v>
      </c>
      <c r="H6" s="30" t="s">
        <v>51</v>
      </c>
    </row>
    <row r="8" customFormat="false" ht="29.85" hidden="false" customHeight="false" outlineLevel="0" collapsed="false">
      <c r="A8" s="10" t="s">
        <v>52</v>
      </c>
      <c r="B8" s="10" t="s">
        <v>53</v>
      </c>
      <c r="C8" s="10" t="s">
        <v>54</v>
      </c>
      <c r="D8" s="10" t="s">
        <v>55</v>
      </c>
      <c r="E8" s="10" t="s">
        <v>56</v>
      </c>
      <c r="F8" s="10" t="str">
        <f aca="false">F6</f>
        <v>Tool A (e.g., ChatGPT)</v>
      </c>
      <c r="G8" s="10" t="str">
        <f aca="false">G6</f>
        <v>Tool B (e.g., OCR app)</v>
      </c>
      <c r="H8" s="10" t="str">
        <f aca="false">H6</f>
        <v>Tool C (e.g., Foxpedite trial)</v>
      </c>
      <c r="I8" s="10" t="s">
        <v>57</v>
      </c>
      <c r="J8" s="10" t="s">
        <v>58</v>
      </c>
      <c r="K8" s="10" t="s">
        <v>59</v>
      </c>
      <c r="L8" s="10" t="s">
        <v>60</v>
      </c>
    </row>
    <row r="9" customFormat="false" ht="15" hidden="false" customHeight="false" outlineLevel="0" collapsed="false">
      <c r="A9" s="31" t="s">
        <v>61</v>
      </c>
      <c r="B9" s="31" t="s">
        <v>62</v>
      </c>
      <c r="C9" s="31" t="s">
        <v>63</v>
      </c>
      <c r="D9" s="31" t="s">
        <v>64</v>
      </c>
      <c r="E9" s="31" t="s">
        <v>65</v>
      </c>
      <c r="F9" s="32"/>
      <c r="G9" s="32"/>
      <c r="H9" s="32"/>
      <c r="I9" s="33" t="str">
        <f aca="false">IF(F9="","",IFERROR(IF($C9="amount",IF(ABS(VALUE(SUBSTITUTE(SUBSTITUTE(F9&amp;"","$",""),",",""))-$E9)&lt;=0.01,1,0),IF($C9="date",IF(INT(IF(ISNUMBER(F9),F9,DATEVALUE(F9)))=$E9,1,0),IF($C9="number",IF(VALUE(F9&amp;"")=$E9,1,0),IF(SUBSTITUTE(SUBSTITUTE(SUBSTITUTE(SUBSTITUTE(SUBSTITUTE(SUBSTITUTE(SUBSTITUTE(UPPER(F9&amp;""),"(FICTIONAL)","")," ",""),"-",""),".",""),",",""),"#",""),"/","")=SUBSTITUTE(SUBSTITUTE(SUBSTITUTE(SUBSTITUTE(SUBSTITUTE(SUBSTITUTE(SUBSTITUTE(UPPER($E9&amp;""),"(FICTIONAL)","")," ",""),"-",""),".",""),",",""),"#",""),"/",""),1,0)))),0))</f>
        <v/>
      </c>
      <c r="J9" s="33" t="str">
        <f aca="false">IF(G9="","",IFERROR(IF($C9="amount",IF(ABS(VALUE(SUBSTITUTE(SUBSTITUTE(G9&amp;"","$",""),",",""))-$E9)&lt;=0.01,1,0),IF($C9="date",IF(INT(IF(ISNUMBER(G9),G9,DATEVALUE(G9)))=$E9,1,0),IF($C9="number",IF(VALUE(G9&amp;"")=$E9,1,0),IF(SUBSTITUTE(SUBSTITUTE(SUBSTITUTE(SUBSTITUTE(SUBSTITUTE(SUBSTITUTE(SUBSTITUTE(UPPER(G9&amp;""),"(FICTIONAL)","")," ",""),"-",""),".",""),",",""),"#",""),"/","")=SUBSTITUTE(SUBSTITUTE(SUBSTITUTE(SUBSTITUTE(SUBSTITUTE(SUBSTITUTE(SUBSTITUTE(UPPER($E9&amp;""),"(FICTIONAL)","")," ",""),"-",""),".",""),",",""),"#",""),"/",""),1,0)))),0))</f>
        <v/>
      </c>
      <c r="K9" s="33" t="str">
        <f aca="false">IF(H9="","",IFERROR(IF($C9="amount",IF(ABS(VALUE(SUBSTITUTE(SUBSTITUTE(H9&amp;"","$",""),",",""))-$E9)&lt;=0.01,1,0),IF($C9="date",IF(INT(IF(ISNUMBER(H9),H9,DATEVALUE(H9)))=$E9,1,0),IF($C9="number",IF(VALUE(H9&amp;"")=$E9,1,0),IF(SUBSTITUTE(SUBSTITUTE(SUBSTITUTE(SUBSTITUTE(SUBSTITUTE(SUBSTITUTE(SUBSTITUTE(UPPER(H9&amp;""),"(FICTIONAL)","")," ",""),"-",""),".",""),",",""),"#",""),"/","")=SUBSTITUTE(SUBSTITUTE(SUBSTITUTE(SUBSTITUTE(SUBSTITUTE(SUBSTITUTE(SUBSTITUTE(UPPER($E9&amp;""),"(FICTIONAL)","")," ",""),"-",""),".",""),",",""),"#",""),"/",""),1,0)))),0))</f>
        <v/>
      </c>
      <c r="L9" s="34"/>
    </row>
    <row r="10" customFormat="false" ht="15" hidden="false" customHeight="false" outlineLevel="0" collapsed="false">
      <c r="A10" s="31" t="s">
        <v>61</v>
      </c>
      <c r="B10" s="31" t="s">
        <v>66</v>
      </c>
      <c r="C10" s="31" t="s">
        <v>63</v>
      </c>
      <c r="D10" s="31" t="s">
        <v>64</v>
      </c>
      <c r="E10" s="31" t="s">
        <v>67</v>
      </c>
      <c r="F10" s="32"/>
      <c r="G10" s="32"/>
      <c r="H10" s="32"/>
      <c r="I10" s="33" t="str">
        <f aca="false">IF(F10="","",IFERROR(IF($C10="amount",IF(ABS(VALUE(SUBSTITUTE(SUBSTITUTE(F10&amp;"","$",""),",",""))-$E10)&lt;=0.01,1,0),IF($C10="date",IF(INT(IF(ISNUMBER(F10),F10,DATEVALUE(F10)))=$E10,1,0),IF($C10="number",IF(VALUE(F10&amp;"")=$E10,1,0),IF(SUBSTITUTE(SUBSTITUTE(SUBSTITUTE(SUBSTITUTE(SUBSTITUTE(SUBSTITUTE(SUBSTITUTE(UPPER(F10&amp;""),"(FICTIONAL)","")," ",""),"-",""),".",""),",",""),"#",""),"/","")=SUBSTITUTE(SUBSTITUTE(SUBSTITUTE(SUBSTITUTE(SUBSTITUTE(SUBSTITUTE(SUBSTITUTE(UPPER($E10&amp;""),"(FICTIONAL)","")," ",""),"-",""),".",""),",",""),"#",""),"/",""),1,0)))),0))</f>
        <v/>
      </c>
      <c r="J10" s="33" t="str">
        <f aca="false">IF(G10="","",IFERROR(IF($C10="amount",IF(ABS(VALUE(SUBSTITUTE(SUBSTITUTE(G10&amp;"","$",""),",",""))-$E10)&lt;=0.01,1,0),IF($C10="date",IF(INT(IF(ISNUMBER(G10),G10,DATEVALUE(G10)))=$E10,1,0),IF($C10="number",IF(VALUE(G10&amp;"")=$E10,1,0),IF(SUBSTITUTE(SUBSTITUTE(SUBSTITUTE(SUBSTITUTE(SUBSTITUTE(SUBSTITUTE(SUBSTITUTE(UPPER(G10&amp;""),"(FICTIONAL)","")," ",""),"-",""),".",""),",",""),"#",""),"/","")=SUBSTITUTE(SUBSTITUTE(SUBSTITUTE(SUBSTITUTE(SUBSTITUTE(SUBSTITUTE(SUBSTITUTE(UPPER($E10&amp;""),"(FICTIONAL)","")," ",""),"-",""),".",""),",",""),"#",""),"/",""),1,0)))),0))</f>
        <v/>
      </c>
      <c r="K10" s="33" t="str">
        <f aca="false">IF(H10="","",IFERROR(IF($C10="amount",IF(ABS(VALUE(SUBSTITUTE(SUBSTITUTE(H10&amp;"","$",""),",",""))-$E10)&lt;=0.01,1,0),IF($C10="date",IF(INT(IF(ISNUMBER(H10),H10,DATEVALUE(H10)))=$E10,1,0),IF($C10="number",IF(VALUE(H10&amp;"")=$E10,1,0),IF(SUBSTITUTE(SUBSTITUTE(SUBSTITUTE(SUBSTITUTE(SUBSTITUTE(SUBSTITUTE(SUBSTITUTE(UPPER(H10&amp;""),"(FICTIONAL)","")," ",""),"-",""),".",""),",",""),"#",""),"/","")=SUBSTITUTE(SUBSTITUTE(SUBSTITUTE(SUBSTITUTE(SUBSTITUTE(SUBSTITUTE(SUBSTITUTE(UPPER($E10&amp;""),"(FICTIONAL)","")," ",""),"-",""),".",""),",",""),"#",""),"/",""),1,0)))),0))</f>
        <v/>
      </c>
      <c r="L10" s="34"/>
    </row>
    <row r="11" customFormat="false" ht="15" hidden="false" customHeight="false" outlineLevel="0" collapsed="false">
      <c r="A11" s="31" t="s">
        <v>61</v>
      </c>
      <c r="B11" s="31" t="s">
        <v>68</v>
      </c>
      <c r="C11" s="31" t="s">
        <v>69</v>
      </c>
      <c r="D11" s="31" t="s">
        <v>64</v>
      </c>
      <c r="E11" s="35" t="n">
        <v>46359</v>
      </c>
      <c r="F11" s="32"/>
      <c r="G11" s="32"/>
      <c r="H11" s="32"/>
      <c r="I11" s="33" t="str">
        <f aca="false">IF(F11="","",IFERROR(IF($C11="amount",IF(ABS(VALUE(SUBSTITUTE(SUBSTITUTE(F11&amp;"","$",""),",",""))-$E11)&lt;=0.01,1,0),IF($C11="date",IF(INT(IF(ISNUMBER(F11),F11,DATEVALUE(F11)))=$E11,1,0),IF($C11="number",IF(VALUE(F11&amp;"")=$E11,1,0),IF(SUBSTITUTE(SUBSTITUTE(SUBSTITUTE(SUBSTITUTE(SUBSTITUTE(SUBSTITUTE(SUBSTITUTE(UPPER(F11&amp;""),"(FICTIONAL)","")," ",""),"-",""),".",""),",",""),"#",""),"/","")=SUBSTITUTE(SUBSTITUTE(SUBSTITUTE(SUBSTITUTE(SUBSTITUTE(SUBSTITUTE(SUBSTITUTE(UPPER($E11&amp;""),"(FICTIONAL)","")," ",""),"-",""),".",""),",",""),"#",""),"/",""),1,0)))),0))</f>
        <v/>
      </c>
      <c r="J11" s="33" t="str">
        <f aca="false">IF(G11="","",IFERROR(IF($C11="amount",IF(ABS(VALUE(SUBSTITUTE(SUBSTITUTE(G11&amp;"","$",""),",",""))-$E11)&lt;=0.01,1,0),IF($C11="date",IF(INT(IF(ISNUMBER(G11),G11,DATEVALUE(G11)))=$E11,1,0),IF($C11="number",IF(VALUE(G11&amp;"")=$E11,1,0),IF(SUBSTITUTE(SUBSTITUTE(SUBSTITUTE(SUBSTITUTE(SUBSTITUTE(SUBSTITUTE(SUBSTITUTE(UPPER(G11&amp;""),"(FICTIONAL)","")," ",""),"-",""),".",""),",",""),"#",""),"/","")=SUBSTITUTE(SUBSTITUTE(SUBSTITUTE(SUBSTITUTE(SUBSTITUTE(SUBSTITUTE(SUBSTITUTE(UPPER($E11&amp;""),"(FICTIONAL)","")," ",""),"-",""),".",""),",",""),"#",""),"/",""),1,0)))),0))</f>
        <v/>
      </c>
      <c r="K11" s="33" t="str">
        <f aca="false">IF(H11="","",IFERROR(IF($C11="amount",IF(ABS(VALUE(SUBSTITUTE(SUBSTITUTE(H11&amp;"","$",""),",",""))-$E11)&lt;=0.01,1,0),IF($C11="date",IF(INT(IF(ISNUMBER(H11),H11,DATEVALUE(H11)))=$E11,1,0),IF($C11="number",IF(VALUE(H11&amp;"")=$E11,1,0),IF(SUBSTITUTE(SUBSTITUTE(SUBSTITUTE(SUBSTITUTE(SUBSTITUTE(SUBSTITUTE(SUBSTITUTE(UPPER(H11&amp;""),"(FICTIONAL)","")," ",""),"-",""),".",""),",",""),"#",""),"/","")=SUBSTITUTE(SUBSTITUTE(SUBSTITUTE(SUBSTITUTE(SUBSTITUTE(SUBSTITUTE(SUBSTITUTE(UPPER($E11&amp;""),"(FICTIONAL)","")," ",""),"-",""),".",""),",",""),"#",""),"/",""),1,0)))),0))</f>
        <v/>
      </c>
      <c r="L11" s="34"/>
    </row>
    <row r="12" customFormat="false" ht="15" hidden="false" customHeight="false" outlineLevel="0" collapsed="false">
      <c r="A12" s="31" t="s">
        <v>61</v>
      </c>
      <c r="B12" s="31" t="s">
        <v>20</v>
      </c>
      <c r="C12" s="31" t="s">
        <v>69</v>
      </c>
      <c r="D12" s="31" t="s">
        <v>70</v>
      </c>
      <c r="E12" s="35" t="n">
        <v>46389</v>
      </c>
      <c r="F12" s="32"/>
      <c r="G12" s="32"/>
      <c r="H12" s="32"/>
      <c r="I12" s="33" t="str">
        <f aca="false">IF(F12="","",IFERROR(IF($C12="amount",IF(ABS(VALUE(SUBSTITUTE(SUBSTITUTE(F12&amp;"","$",""),",",""))-$E12)&lt;=0.01,1,0),IF($C12="date",IF(INT(IF(ISNUMBER(F12),F12,DATEVALUE(F12)))=$E12,1,0),IF($C12="number",IF(VALUE(F12&amp;"")=$E12,1,0),IF(SUBSTITUTE(SUBSTITUTE(SUBSTITUTE(SUBSTITUTE(SUBSTITUTE(SUBSTITUTE(SUBSTITUTE(UPPER(F12&amp;""),"(FICTIONAL)","")," ",""),"-",""),".",""),",",""),"#",""),"/","")=SUBSTITUTE(SUBSTITUTE(SUBSTITUTE(SUBSTITUTE(SUBSTITUTE(SUBSTITUTE(SUBSTITUTE(UPPER($E12&amp;""),"(FICTIONAL)","")," ",""),"-",""),".",""),",",""),"#",""),"/",""),1,0)))),0))</f>
        <v/>
      </c>
      <c r="J12" s="33" t="str">
        <f aca="false">IF(G12="","",IFERROR(IF($C12="amount",IF(ABS(VALUE(SUBSTITUTE(SUBSTITUTE(G12&amp;"","$",""),",",""))-$E12)&lt;=0.01,1,0),IF($C12="date",IF(INT(IF(ISNUMBER(G12),G12,DATEVALUE(G12)))=$E12,1,0),IF($C12="number",IF(VALUE(G12&amp;"")=$E12,1,0),IF(SUBSTITUTE(SUBSTITUTE(SUBSTITUTE(SUBSTITUTE(SUBSTITUTE(SUBSTITUTE(SUBSTITUTE(UPPER(G12&amp;""),"(FICTIONAL)","")," ",""),"-",""),".",""),",",""),"#",""),"/","")=SUBSTITUTE(SUBSTITUTE(SUBSTITUTE(SUBSTITUTE(SUBSTITUTE(SUBSTITUTE(SUBSTITUTE(UPPER($E12&amp;""),"(FICTIONAL)","")," ",""),"-",""),".",""),",",""),"#",""),"/",""),1,0)))),0))</f>
        <v/>
      </c>
      <c r="K12" s="33" t="str">
        <f aca="false">IF(H12="","",IFERROR(IF($C12="amount",IF(ABS(VALUE(SUBSTITUTE(SUBSTITUTE(H12&amp;"","$",""),",",""))-$E12)&lt;=0.01,1,0),IF($C12="date",IF(INT(IF(ISNUMBER(H12),H12,DATEVALUE(H12)))=$E12,1,0),IF($C12="number",IF(VALUE(H12&amp;"")=$E12,1,0),IF(SUBSTITUTE(SUBSTITUTE(SUBSTITUTE(SUBSTITUTE(SUBSTITUTE(SUBSTITUTE(SUBSTITUTE(UPPER(H12&amp;""),"(FICTIONAL)","")," ",""),"-",""),".",""),",",""),"#",""),"/","")=SUBSTITUTE(SUBSTITUTE(SUBSTITUTE(SUBSTITUTE(SUBSTITUTE(SUBSTITUTE(SUBSTITUTE(UPPER($E12&amp;""),"(FICTIONAL)","")," ",""),"-",""),".",""),",",""),"#",""),"/",""),1,0)))),0))</f>
        <v/>
      </c>
      <c r="L12" s="34"/>
    </row>
    <row r="13" customFormat="false" ht="15" hidden="false" customHeight="false" outlineLevel="0" collapsed="false">
      <c r="A13" s="31" t="s">
        <v>61</v>
      </c>
      <c r="B13" s="31" t="s">
        <v>71</v>
      </c>
      <c r="C13" s="31" t="s">
        <v>63</v>
      </c>
      <c r="D13" s="31" t="s">
        <v>64</v>
      </c>
      <c r="E13" s="31" t="s">
        <v>72</v>
      </c>
      <c r="F13" s="32"/>
      <c r="G13" s="32"/>
      <c r="H13" s="32"/>
      <c r="I13" s="33" t="str">
        <f aca="false">IF(F13="","",IFERROR(IF($C13="amount",IF(ABS(VALUE(SUBSTITUTE(SUBSTITUTE(F13&amp;"","$",""),",",""))-$E13)&lt;=0.01,1,0),IF($C13="date",IF(INT(IF(ISNUMBER(F13),F13,DATEVALUE(F13)))=$E13,1,0),IF($C13="number",IF(VALUE(F13&amp;"")=$E13,1,0),IF(SUBSTITUTE(SUBSTITUTE(SUBSTITUTE(SUBSTITUTE(SUBSTITUTE(SUBSTITUTE(SUBSTITUTE(UPPER(F13&amp;""),"(FICTIONAL)","")," ",""),"-",""),".",""),",",""),"#",""),"/","")=SUBSTITUTE(SUBSTITUTE(SUBSTITUTE(SUBSTITUTE(SUBSTITUTE(SUBSTITUTE(SUBSTITUTE(UPPER($E13&amp;""),"(FICTIONAL)","")," ",""),"-",""),".",""),",",""),"#",""),"/",""),1,0)))),0))</f>
        <v/>
      </c>
      <c r="J13" s="33" t="str">
        <f aca="false">IF(G13="","",IFERROR(IF($C13="amount",IF(ABS(VALUE(SUBSTITUTE(SUBSTITUTE(G13&amp;"","$",""),",",""))-$E13)&lt;=0.01,1,0),IF($C13="date",IF(INT(IF(ISNUMBER(G13),G13,DATEVALUE(G13)))=$E13,1,0),IF($C13="number",IF(VALUE(G13&amp;"")=$E13,1,0),IF(SUBSTITUTE(SUBSTITUTE(SUBSTITUTE(SUBSTITUTE(SUBSTITUTE(SUBSTITUTE(SUBSTITUTE(UPPER(G13&amp;""),"(FICTIONAL)","")," ",""),"-",""),".",""),",",""),"#",""),"/","")=SUBSTITUTE(SUBSTITUTE(SUBSTITUTE(SUBSTITUTE(SUBSTITUTE(SUBSTITUTE(SUBSTITUTE(UPPER($E13&amp;""),"(FICTIONAL)","")," ",""),"-",""),".",""),",",""),"#",""),"/",""),1,0)))),0))</f>
        <v/>
      </c>
      <c r="K13" s="33" t="str">
        <f aca="false">IF(H13="","",IFERROR(IF($C13="amount",IF(ABS(VALUE(SUBSTITUTE(SUBSTITUTE(H13&amp;"","$",""),",",""))-$E13)&lt;=0.01,1,0),IF($C13="date",IF(INT(IF(ISNUMBER(H13),H13,DATEVALUE(H13)))=$E13,1,0),IF($C13="number",IF(VALUE(H13&amp;"")=$E13,1,0),IF(SUBSTITUTE(SUBSTITUTE(SUBSTITUTE(SUBSTITUTE(SUBSTITUTE(SUBSTITUTE(SUBSTITUTE(UPPER(H13&amp;""),"(FICTIONAL)","")," ",""),"-",""),".",""),",",""),"#",""),"/","")=SUBSTITUTE(SUBSTITUTE(SUBSTITUTE(SUBSTITUTE(SUBSTITUTE(SUBSTITUTE(SUBSTITUTE(UPPER($E13&amp;""),"(FICTIONAL)","")," ",""),"-",""),".",""),",",""),"#",""),"/",""),1,0)))),0))</f>
        <v/>
      </c>
      <c r="L13" s="34"/>
    </row>
    <row r="14" customFormat="false" ht="15" hidden="false" customHeight="false" outlineLevel="0" collapsed="false">
      <c r="A14" s="31" t="s">
        <v>61</v>
      </c>
      <c r="B14" s="31" t="s">
        <v>24</v>
      </c>
      <c r="C14" s="31" t="s">
        <v>63</v>
      </c>
      <c r="D14" s="31" t="s">
        <v>70</v>
      </c>
      <c r="E14" s="31" t="s">
        <v>73</v>
      </c>
      <c r="F14" s="32"/>
      <c r="G14" s="32"/>
      <c r="H14" s="32"/>
      <c r="I14" s="33" t="str">
        <f aca="false">IF(F14="","",IFERROR(IF($C14="amount",IF(ABS(VALUE(SUBSTITUTE(SUBSTITUTE(F14&amp;"","$",""),",",""))-$E14)&lt;=0.01,1,0),IF($C14="date",IF(INT(IF(ISNUMBER(F14),F14,DATEVALUE(F14)))=$E14,1,0),IF($C14="number",IF(VALUE(F14&amp;"")=$E14,1,0),IF(SUBSTITUTE(SUBSTITUTE(SUBSTITUTE(SUBSTITUTE(SUBSTITUTE(SUBSTITUTE(SUBSTITUTE(UPPER(F14&amp;""),"(FICTIONAL)","")," ",""),"-",""),".",""),",",""),"#",""),"/","")=SUBSTITUTE(SUBSTITUTE(SUBSTITUTE(SUBSTITUTE(SUBSTITUTE(SUBSTITUTE(SUBSTITUTE(UPPER($E14&amp;""),"(FICTIONAL)","")," ",""),"-",""),".",""),",",""),"#",""),"/",""),1,0)))),0))</f>
        <v/>
      </c>
      <c r="J14" s="33" t="str">
        <f aca="false">IF(G14="","",IFERROR(IF($C14="amount",IF(ABS(VALUE(SUBSTITUTE(SUBSTITUTE(G14&amp;"","$",""),",",""))-$E14)&lt;=0.01,1,0),IF($C14="date",IF(INT(IF(ISNUMBER(G14),G14,DATEVALUE(G14)))=$E14,1,0),IF($C14="number",IF(VALUE(G14&amp;"")=$E14,1,0),IF(SUBSTITUTE(SUBSTITUTE(SUBSTITUTE(SUBSTITUTE(SUBSTITUTE(SUBSTITUTE(SUBSTITUTE(UPPER(G14&amp;""),"(FICTIONAL)","")," ",""),"-",""),".",""),",",""),"#",""),"/","")=SUBSTITUTE(SUBSTITUTE(SUBSTITUTE(SUBSTITUTE(SUBSTITUTE(SUBSTITUTE(SUBSTITUTE(UPPER($E14&amp;""),"(FICTIONAL)","")," ",""),"-",""),".",""),",",""),"#",""),"/",""),1,0)))),0))</f>
        <v/>
      </c>
      <c r="K14" s="33" t="str">
        <f aca="false">IF(H14="","",IFERROR(IF($C14="amount",IF(ABS(VALUE(SUBSTITUTE(SUBSTITUTE(H14&amp;"","$",""),",",""))-$E14)&lt;=0.01,1,0),IF($C14="date",IF(INT(IF(ISNUMBER(H14),H14,DATEVALUE(H14)))=$E14,1,0),IF($C14="number",IF(VALUE(H14&amp;"")=$E14,1,0),IF(SUBSTITUTE(SUBSTITUTE(SUBSTITUTE(SUBSTITUTE(SUBSTITUTE(SUBSTITUTE(SUBSTITUTE(UPPER(H14&amp;""),"(FICTIONAL)","")," ",""),"-",""),".",""),",",""),"#",""),"/","")=SUBSTITUTE(SUBSTITUTE(SUBSTITUTE(SUBSTITUTE(SUBSTITUTE(SUBSTITUTE(SUBSTITUTE(UPPER($E14&amp;""),"(FICTIONAL)","")," ",""),"-",""),".",""),",",""),"#",""),"/",""),1,0)))),0))</f>
        <v/>
      </c>
      <c r="L14" s="34"/>
    </row>
    <row r="15" customFormat="false" ht="15" hidden="false" customHeight="false" outlineLevel="0" collapsed="false">
      <c r="A15" s="31" t="s">
        <v>61</v>
      </c>
      <c r="B15" s="31" t="s">
        <v>26</v>
      </c>
      <c r="C15" s="31" t="s">
        <v>63</v>
      </c>
      <c r="D15" s="31" t="s">
        <v>70</v>
      </c>
      <c r="E15" s="31" t="s">
        <v>74</v>
      </c>
      <c r="F15" s="32"/>
      <c r="G15" s="32"/>
      <c r="H15" s="32"/>
      <c r="I15" s="33" t="str">
        <f aca="false">IF(F15="","",IFERROR(IF($C15="amount",IF(ABS(VALUE(SUBSTITUTE(SUBSTITUTE(F15&amp;"","$",""),",",""))-$E15)&lt;=0.01,1,0),IF($C15="date",IF(INT(IF(ISNUMBER(F15),F15,DATEVALUE(F15)))=$E15,1,0),IF($C15="number",IF(VALUE(F15&amp;"")=$E15,1,0),IF(SUBSTITUTE(SUBSTITUTE(SUBSTITUTE(SUBSTITUTE(SUBSTITUTE(SUBSTITUTE(SUBSTITUTE(UPPER(F15&amp;""),"(FICTIONAL)","")," ",""),"-",""),".",""),",",""),"#",""),"/","")=SUBSTITUTE(SUBSTITUTE(SUBSTITUTE(SUBSTITUTE(SUBSTITUTE(SUBSTITUTE(SUBSTITUTE(UPPER($E15&amp;""),"(FICTIONAL)","")," ",""),"-",""),".",""),",",""),"#",""),"/",""),1,0)))),0))</f>
        <v/>
      </c>
      <c r="J15" s="33" t="str">
        <f aca="false">IF(G15="","",IFERROR(IF($C15="amount",IF(ABS(VALUE(SUBSTITUTE(SUBSTITUTE(G15&amp;"","$",""),",",""))-$E15)&lt;=0.01,1,0),IF($C15="date",IF(INT(IF(ISNUMBER(G15),G15,DATEVALUE(G15)))=$E15,1,0),IF($C15="number",IF(VALUE(G15&amp;"")=$E15,1,0),IF(SUBSTITUTE(SUBSTITUTE(SUBSTITUTE(SUBSTITUTE(SUBSTITUTE(SUBSTITUTE(SUBSTITUTE(UPPER(G15&amp;""),"(FICTIONAL)","")," ",""),"-",""),".",""),",",""),"#",""),"/","")=SUBSTITUTE(SUBSTITUTE(SUBSTITUTE(SUBSTITUTE(SUBSTITUTE(SUBSTITUTE(SUBSTITUTE(UPPER($E15&amp;""),"(FICTIONAL)","")," ",""),"-",""),".",""),",",""),"#",""),"/",""),1,0)))),0))</f>
        <v/>
      </c>
      <c r="K15" s="33" t="str">
        <f aca="false">IF(H15="","",IFERROR(IF($C15="amount",IF(ABS(VALUE(SUBSTITUTE(SUBSTITUTE(H15&amp;"","$",""),",",""))-$E15)&lt;=0.01,1,0),IF($C15="date",IF(INT(IF(ISNUMBER(H15),H15,DATEVALUE(H15)))=$E15,1,0),IF($C15="number",IF(VALUE(H15&amp;"")=$E15,1,0),IF(SUBSTITUTE(SUBSTITUTE(SUBSTITUTE(SUBSTITUTE(SUBSTITUTE(SUBSTITUTE(SUBSTITUTE(UPPER(H15&amp;""),"(FICTIONAL)","")," ",""),"-",""),".",""),",",""),"#",""),"/","")=SUBSTITUTE(SUBSTITUTE(SUBSTITUTE(SUBSTITUTE(SUBSTITUTE(SUBSTITUTE(SUBSTITUTE(UPPER($E15&amp;""),"(FICTIONAL)","")," ",""),"-",""),".",""),",",""),"#",""),"/",""),1,0)))),0))</f>
        <v/>
      </c>
      <c r="L15" s="34"/>
    </row>
    <row r="16" customFormat="false" ht="15" hidden="false" customHeight="false" outlineLevel="0" collapsed="false">
      <c r="A16" s="31" t="s">
        <v>61</v>
      </c>
      <c r="B16" s="31" t="s">
        <v>27</v>
      </c>
      <c r="C16" s="31" t="s">
        <v>75</v>
      </c>
      <c r="D16" s="31" t="s">
        <v>70</v>
      </c>
      <c r="E16" s="31" t="n">
        <v>3</v>
      </c>
      <c r="F16" s="32"/>
      <c r="G16" s="32"/>
      <c r="H16" s="32"/>
      <c r="I16" s="33" t="str">
        <f aca="false">IF(F16="","",IFERROR(IF($C16="amount",IF(ABS(VALUE(SUBSTITUTE(SUBSTITUTE(F16&amp;"","$",""),",",""))-$E16)&lt;=0.01,1,0),IF($C16="date",IF(INT(IF(ISNUMBER(F16),F16,DATEVALUE(F16)))=$E16,1,0),IF($C16="number",IF(VALUE(F16&amp;"")=$E16,1,0),IF(SUBSTITUTE(SUBSTITUTE(SUBSTITUTE(SUBSTITUTE(SUBSTITUTE(SUBSTITUTE(SUBSTITUTE(UPPER(F16&amp;""),"(FICTIONAL)","")," ",""),"-",""),".",""),",",""),"#",""),"/","")=SUBSTITUTE(SUBSTITUTE(SUBSTITUTE(SUBSTITUTE(SUBSTITUTE(SUBSTITUTE(SUBSTITUTE(UPPER($E16&amp;""),"(FICTIONAL)","")," ",""),"-",""),".",""),",",""),"#",""),"/",""),1,0)))),0))</f>
        <v/>
      </c>
      <c r="J16" s="33" t="str">
        <f aca="false">IF(G16="","",IFERROR(IF($C16="amount",IF(ABS(VALUE(SUBSTITUTE(SUBSTITUTE(G16&amp;"","$",""),",",""))-$E16)&lt;=0.01,1,0),IF($C16="date",IF(INT(IF(ISNUMBER(G16),G16,DATEVALUE(G16)))=$E16,1,0),IF($C16="number",IF(VALUE(G16&amp;"")=$E16,1,0),IF(SUBSTITUTE(SUBSTITUTE(SUBSTITUTE(SUBSTITUTE(SUBSTITUTE(SUBSTITUTE(SUBSTITUTE(UPPER(G16&amp;""),"(FICTIONAL)","")," ",""),"-",""),".",""),",",""),"#",""),"/","")=SUBSTITUTE(SUBSTITUTE(SUBSTITUTE(SUBSTITUTE(SUBSTITUTE(SUBSTITUTE(SUBSTITUTE(UPPER($E16&amp;""),"(FICTIONAL)","")," ",""),"-",""),".",""),",",""),"#",""),"/",""),1,0)))),0))</f>
        <v/>
      </c>
      <c r="K16" s="33" t="str">
        <f aca="false">IF(H16="","",IFERROR(IF($C16="amount",IF(ABS(VALUE(SUBSTITUTE(SUBSTITUTE(H16&amp;"","$",""),",",""))-$E16)&lt;=0.01,1,0),IF($C16="date",IF(INT(IF(ISNUMBER(H16),H16,DATEVALUE(H16)))=$E16,1,0),IF($C16="number",IF(VALUE(H16&amp;"")=$E16,1,0),IF(SUBSTITUTE(SUBSTITUTE(SUBSTITUTE(SUBSTITUTE(SUBSTITUTE(SUBSTITUTE(SUBSTITUTE(UPPER(H16&amp;""),"(FICTIONAL)","")," ",""),"-",""),".",""),",",""),"#",""),"/","")=SUBSTITUTE(SUBSTITUTE(SUBSTITUTE(SUBSTITUTE(SUBSTITUTE(SUBSTITUTE(SUBSTITUTE(UPPER($E16&amp;""),"(FICTIONAL)","")," ",""),"-",""),".",""),",",""),"#",""),"/",""),1,0)))),0))</f>
        <v/>
      </c>
      <c r="L16" s="34"/>
    </row>
    <row r="17" customFormat="false" ht="15" hidden="false" customHeight="false" outlineLevel="0" collapsed="false">
      <c r="A17" s="31" t="s">
        <v>61</v>
      </c>
      <c r="B17" s="31" t="s">
        <v>29</v>
      </c>
      <c r="C17" s="31" t="s">
        <v>63</v>
      </c>
      <c r="D17" s="31" t="s">
        <v>70</v>
      </c>
      <c r="E17" s="31" t="s">
        <v>76</v>
      </c>
      <c r="F17" s="32"/>
      <c r="G17" s="32"/>
      <c r="H17" s="32"/>
      <c r="I17" s="33" t="str">
        <f aca="false">IF(F17="","",IFERROR(IF($C17="amount",IF(ABS(VALUE(SUBSTITUTE(SUBSTITUTE(F17&amp;"","$",""),",",""))-$E17)&lt;=0.01,1,0),IF($C17="date",IF(INT(IF(ISNUMBER(F17),F17,DATEVALUE(F17)))=$E17,1,0),IF($C17="number",IF(VALUE(F17&amp;"")=$E17,1,0),IF(SUBSTITUTE(SUBSTITUTE(SUBSTITUTE(SUBSTITUTE(SUBSTITUTE(SUBSTITUTE(SUBSTITUTE(UPPER(F17&amp;""),"(FICTIONAL)","")," ",""),"-",""),".",""),",",""),"#",""),"/","")=SUBSTITUTE(SUBSTITUTE(SUBSTITUTE(SUBSTITUTE(SUBSTITUTE(SUBSTITUTE(SUBSTITUTE(UPPER($E17&amp;""),"(FICTIONAL)","")," ",""),"-",""),".",""),",",""),"#",""),"/",""),1,0)))),0))</f>
        <v/>
      </c>
      <c r="J17" s="33" t="str">
        <f aca="false">IF(G17="","",IFERROR(IF($C17="amount",IF(ABS(VALUE(SUBSTITUTE(SUBSTITUTE(G17&amp;"","$",""),",",""))-$E17)&lt;=0.01,1,0),IF($C17="date",IF(INT(IF(ISNUMBER(G17),G17,DATEVALUE(G17)))=$E17,1,0),IF($C17="number",IF(VALUE(G17&amp;"")=$E17,1,0),IF(SUBSTITUTE(SUBSTITUTE(SUBSTITUTE(SUBSTITUTE(SUBSTITUTE(SUBSTITUTE(SUBSTITUTE(UPPER(G17&amp;""),"(FICTIONAL)","")," ",""),"-",""),".",""),",",""),"#",""),"/","")=SUBSTITUTE(SUBSTITUTE(SUBSTITUTE(SUBSTITUTE(SUBSTITUTE(SUBSTITUTE(SUBSTITUTE(UPPER($E17&amp;""),"(FICTIONAL)","")," ",""),"-",""),".",""),",",""),"#",""),"/",""),1,0)))),0))</f>
        <v/>
      </c>
      <c r="K17" s="33" t="str">
        <f aca="false">IF(H17="","",IFERROR(IF($C17="amount",IF(ABS(VALUE(SUBSTITUTE(SUBSTITUTE(H17&amp;"","$",""),",",""))-$E17)&lt;=0.01,1,0),IF($C17="date",IF(INT(IF(ISNUMBER(H17),H17,DATEVALUE(H17)))=$E17,1,0),IF($C17="number",IF(VALUE(H17&amp;"")=$E17,1,0),IF(SUBSTITUTE(SUBSTITUTE(SUBSTITUTE(SUBSTITUTE(SUBSTITUTE(SUBSTITUTE(SUBSTITUTE(UPPER(H17&amp;""),"(FICTIONAL)","")," ",""),"-",""),".",""),",",""),"#",""),"/","")=SUBSTITUTE(SUBSTITUTE(SUBSTITUTE(SUBSTITUTE(SUBSTITUTE(SUBSTITUTE(SUBSTITUTE(UPPER($E17&amp;""),"(FICTIONAL)","")," ",""),"-",""),".",""),",",""),"#",""),"/",""),1,0)))),0))</f>
        <v/>
      </c>
      <c r="L17" s="34"/>
    </row>
    <row r="18" customFormat="false" ht="15" hidden="false" customHeight="false" outlineLevel="0" collapsed="false">
      <c r="A18" s="31" t="s">
        <v>61</v>
      </c>
      <c r="B18" s="31" t="s">
        <v>77</v>
      </c>
      <c r="C18" s="31" t="s">
        <v>78</v>
      </c>
      <c r="D18" s="31" t="s">
        <v>64</v>
      </c>
      <c r="E18" s="36" t="n">
        <v>908.94</v>
      </c>
      <c r="F18" s="32"/>
      <c r="G18" s="32"/>
      <c r="H18" s="32"/>
      <c r="I18" s="33" t="str">
        <f aca="false">IF(F18="","",IFERROR(IF($C18="amount",IF(ABS(VALUE(SUBSTITUTE(SUBSTITUTE(F18&amp;"","$",""),",",""))-$E18)&lt;=0.01,1,0),IF($C18="date",IF(INT(IF(ISNUMBER(F18),F18,DATEVALUE(F18)))=$E18,1,0),IF($C18="number",IF(VALUE(F18&amp;"")=$E18,1,0),IF(SUBSTITUTE(SUBSTITUTE(SUBSTITUTE(SUBSTITUTE(SUBSTITUTE(SUBSTITUTE(SUBSTITUTE(UPPER(F18&amp;""),"(FICTIONAL)","")," ",""),"-",""),".",""),",",""),"#",""),"/","")=SUBSTITUTE(SUBSTITUTE(SUBSTITUTE(SUBSTITUTE(SUBSTITUTE(SUBSTITUTE(SUBSTITUTE(UPPER($E18&amp;""),"(FICTIONAL)","")," ",""),"-",""),".",""),",",""),"#",""),"/",""),1,0)))),0))</f>
        <v/>
      </c>
      <c r="J18" s="33" t="str">
        <f aca="false">IF(G18="","",IFERROR(IF($C18="amount",IF(ABS(VALUE(SUBSTITUTE(SUBSTITUTE(G18&amp;"","$",""),",",""))-$E18)&lt;=0.01,1,0),IF($C18="date",IF(INT(IF(ISNUMBER(G18),G18,DATEVALUE(G18)))=$E18,1,0),IF($C18="number",IF(VALUE(G18&amp;"")=$E18,1,0),IF(SUBSTITUTE(SUBSTITUTE(SUBSTITUTE(SUBSTITUTE(SUBSTITUTE(SUBSTITUTE(SUBSTITUTE(UPPER(G18&amp;""),"(FICTIONAL)","")," ",""),"-",""),".",""),",",""),"#",""),"/","")=SUBSTITUTE(SUBSTITUTE(SUBSTITUTE(SUBSTITUTE(SUBSTITUTE(SUBSTITUTE(SUBSTITUTE(UPPER($E18&amp;""),"(FICTIONAL)","")," ",""),"-",""),".",""),",",""),"#",""),"/",""),1,0)))),0))</f>
        <v/>
      </c>
      <c r="K18" s="33" t="str">
        <f aca="false">IF(H18="","",IFERROR(IF($C18="amount",IF(ABS(VALUE(SUBSTITUTE(SUBSTITUTE(H18&amp;"","$",""),",",""))-$E18)&lt;=0.01,1,0),IF($C18="date",IF(INT(IF(ISNUMBER(H18),H18,DATEVALUE(H18)))=$E18,1,0),IF($C18="number",IF(VALUE(H18&amp;"")=$E18,1,0),IF(SUBSTITUTE(SUBSTITUTE(SUBSTITUTE(SUBSTITUTE(SUBSTITUTE(SUBSTITUTE(SUBSTITUTE(UPPER(H18&amp;""),"(FICTIONAL)","")," ",""),"-",""),".",""),",",""),"#",""),"/","")=SUBSTITUTE(SUBSTITUTE(SUBSTITUTE(SUBSTITUTE(SUBSTITUTE(SUBSTITUTE(SUBSTITUTE(UPPER($E18&amp;""),"(FICTIONAL)","")," ",""),"-",""),".",""),",",""),"#",""),"/",""),1,0)))),0))</f>
        <v/>
      </c>
      <c r="L18" s="34"/>
    </row>
    <row r="19" customFormat="false" ht="15" hidden="false" customHeight="false" outlineLevel="0" collapsed="false">
      <c r="A19" s="31" t="s">
        <v>61</v>
      </c>
      <c r="B19" s="31" t="s">
        <v>79</v>
      </c>
      <c r="C19" s="31" t="s">
        <v>78</v>
      </c>
      <c r="D19" s="31" t="s">
        <v>64</v>
      </c>
      <c r="E19" s="36" t="n">
        <v>65.9</v>
      </c>
      <c r="F19" s="32"/>
      <c r="G19" s="32"/>
      <c r="H19" s="32"/>
      <c r="I19" s="33" t="str">
        <f aca="false">IF(F19="","",IFERROR(IF($C19="amount",IF(ABS(VALUE(SUBSTITUTE(SUBSTITUTE(F19&amp;"","$",""),",",""))-$E19)&lt;=0.01,1,0),IF($C19="date",IF(INT(IF(ISNUMBER(F19),F19,DATEVALUE(F19)))=$E19,1,0),IF($C19="number",IF(VALUE(F19&amp;"")=$E19,1,0),IF(SUBSTITUTE(SUBSTITUTE(SUBSTITUTE(SUBSTITUTE(SUBSTITUTE(SUBSTITUTE(SUBSTITUTE(UPPER(F19&amp;""),"(FICTIONAL)","")," ",""),"-",""),".",""),",",""),"#",""),"/","")=SUBSTITUTE(SUBSTITUTE(SUBSTITUTE(SUBSTITUTE(SUBSTITUTE(SUBSTITUTE(SUBSTITUTE(UPPER($E19&amp;""),"(FICTIONAL)","")," ",""),"-",""),".",""),",",""),"#",""),"/",""),1,0)))),0))</f>
        <v/>
      </c>
      <c r="J19" s="33" t="str">
        <f aca="false">IF(G19="","",IFERROR(IF($C19="amount",IF(ABS(VALUE(SUBSTITUTE(SUBSTITUTE(G19&amp;"","$",""),",",""))-$E19)&lt;=0.01,1,0),IF($C19="date",IF(INT(IF(ISNUMBER(G19),G19,DATEVALUE(G19)))=$E19,1,0),IF($C19="number",IF(VALUE(G19&amp;"")=$E19,1,0),IF(SUBSTITUTE(SUBSTITUTE(SUBSTITUTE(SUBSTITUTE(SUBSTITUTE(SUBSTITUTE(SUBSTITUTE(UPPER(G19&amp;""),"(FICTIONAL)","")," ",""),"-",""),".",""),",",""),"#",""),"/","")=SUBSTITUTE(SUBSTITUTE(SUBSTITUTE(SUBSTITUTE(SUBSTITUTE(SUBSTITUTE(SUBSTITUTE(UPPER($E19&amp;""),"(FICTIONAL)","")," ",""),"-",""),".",""),",",""),"#",""),"/",""),1,0)))),0))</f>
        <v/>
      </c>
      <c r="K19" s="33" t="str">
        <f aca="false">IF(H19="","",IFERROR(IF($C19="amount",IF(ABS(VALUE(SUBSTITUTE(SUBSTITUTE(H19&amp;"","$",""),",",""))-$E19)&lt;=0.01,1,0),IF($C19="date",IF(INT(IF(ISNUMBER(H19),H19,DATEVALUE(H19)))=$E19,1,0),IF($C19="number",IF(VALUE(H19&amp;"")=$E19,1,0),IF(SUBSTITUTE(SUBSTITUTE(SUBSTITUTE(SUBSTITUTE(SUBSTITUTE(SUBSTITUTE(SUBSTITUTE(UPPER(H19&amp;""),"(FICTIONAL)","")," ",""),"-",""),".",""),",",""),"#",""),"/","")=SUBSTITUTE(SUBSTITUTE(SUBSTITUTE(SUBSTITUTE(SUBSTITUTE(SUBSTITUTE(SUBSTITUTE(UPPER($E19&amp;""),"(FICTIONAL)","")," ",""),"-",""),".",""),",",""),"#",""),"/",""),1,0)))),0))</f>
        <v/>
      </c>
      <c r="L19" s="34"/>
    </row>
    <row r="20" customFormat="false" ht="15" hidden="false" customHeight="false" outlineLevel="0" collapsed="false">
      <c r="A20" s="31" t="s">
        <v>61</v>
      </c>
      <c r="B20" s="31" t="s">
        <v>80</v>
      </c>
      <c r="C20" s="31" t="s">
        <v>78</v>
      </c>
      <c r="D20" s="31" t="s">
        <v>64</v>
      </c>
      <c r="E20" s="36" t="n">
        <v>974.84</v>
      </c>
      <c r="F20" s="32"/>
      <c r="G20" s="32"/>
      <c r="H20" s="32"/>
      <c r="I20" s="33" t="str">
        <f aca="false">IF(F20="","",IFERROR(IF($C20="amount",IF(ABS(VALUE(SUBSTITUTE(SUBSTITUTE(F20&amp;"","$",""),",",""))-$E20)&lt;=0.01,1,0),IF($C20="date",IF(INT(IF(ISNUMBER(F20),F20,DATEVALUE(F20)))=$E20,1,0),IF($C20="number",IF(VALUE(F20&amp;"")=$E20,1,0),IF(SUBSTITUTE(SUBSTITUTE(SUBSTITUTE(SUBSTITUTE(SUBSTITUTE(SUBSTITUTE(SUBSTITUTE(UPPER(F20&amp;""),"(FICTIONAL)","")," ",""),"-",""),".",""),",",""),"#",""),"/","")=SUBSTITUTE(SUBSTITUTE(SUBSTITUTE(SUBSTITUTE(SUBSTITUTE(SUBSTITUTE(SUBSTITUTE(UPPER($E20&amp;""),"(FICTIONAL)","")," ",""),"-",""),".",""),",",""),"#",""),"/",""),1,0)))),0))</f>
        <v/>
      </c>
      <c r="J20" s="33" t="str">
        <f aca="false">IF(G20="","",IFERROR(IF($C20="amount",IF(ABS(VALUE(SUBSTITUTE(SUBSTITUTE(G20&amp;"","$",""),",",""))-$E20)&lt;=0.01,1,0),IF($C20="date",IF(INT(IF(ISNUMBER(G20),G20,DATEVALUE(G20)))=$E20,1,0),IF($C20="number",IF(VALUE(G20&amp;"")=$E20,1,0),IF(SUBSTITUTE(SUBSTITUTE(SUBSTITUTE(SUBSTITUTE(SUBSTITUTE(SUBSTITUTE(SUBSTITUTE(UPPER(G20&amp;""),"(FICTIONAL)","")," ",""),"-",""),".",""),",",""),"#",""),"/","")=SUBSTITUTE(SUBSTITUTE(SUBSTITUTE(SUBSTITUTE(SUBSTITUTE(SUBSTITUTE(SUBSTITUTE(UPPER($E20&amp;""),"(FICTIONAL)","")," ",""),"-",""),".",""),",",""),"#",""),"/",""),1,0)))),0))</f>
        <v/>
      </c>
      <c r="K20" s="33" t="str">
        <f aca="false">IF(H20="","",IFERROR(IF($C20="amount",IF(ABS(VALUE(SUBSTITUTE(SUBSTITUTE(H20&amp;"","$",""),",",""))-$E20)&lt;=0.01,1,0),IF($C20="date",IF(INT(IF(ISNUMBER(H20),H20,DATEVALUE(H20)))=$E20,1,0),IF($C20="number",IF(VALUE(H20&amp;"")=$E20,1,0),IF(SUBSTITUTE(SUBSTITUTE(SUBSTITUTE(SUBSTITUTE(SUBSTITUTE(SUBSTITUTE(SUBSTITUTE(UPPER(H20&amp;""),"(FICTIONAL)","")," ",""),"-",""),".",""),",",""),"#",""),"/","")=SUBSTITUTE(SUBSTITUTE(SUBSTITUTE(SUBSTITUTE(SUBSTITUTE(SUBSTITUTE(SUBSTITUTE(UPPER($E20&amp;""),"(FICTIONAL)","")," ",""),"-",""),".",""),",",""),"#",""),"/",""),1,0)))),0))</f>
        <v/>
      </c>
      <c r="L20" s="34"/>
    </row>
    <row r="21" customFormat="false" ht="15" hidden="false" customHeight="false" outlineLevel="0" collapsed="false">
      <c r="A21" s="31" t="s">
        <v>61</v>
      </c>
      <c r="B21" s="31" t="s">
        <v>81</v>
      </c>
      <c r="C21" s="31" t="s">
        <v>63</v>
      </c>
      <c r="D21" s="31" t="s">
        <v>64</v>
      </c>
      <c r="E21" s="31" t="s">
        <v>82</v>
      </c>
      <c r="F21" s="32"/>
      <c r="G21" s="32"/>
      <c r="H21" s="32"/>
      <c r="I21" s="33" t="str">
        <f aca="false">IF(F21="","",IFERROR(IF($C21="amount",IF(ABS(VALUE(SUBSTITUTE(SUBSTITUTE(F21&amp;"","$",""),",",""))-$E21)&lt;=0.01,1,0),IF($C21="date",IF(INT(IF(ISNUMBER(F21),F21,DATEVALUE(F21)))=$E21,1,0),IF($C21="number",IF(VALUE(F21&amp;"")=$E21,1,0),IF(SUBSTITUTE(SUBSTITUTE(SUBSTITUTE(SUBSTITUTE(SUBSTITUTE(SUBSTITUTE(SUBSTITUTE(UPPER(F21&amp;""),"(FICTIONAL)","")," ",""),"-",""),".",""),",",""),"#",""),"/","")=SUBSTITUTE(SUBSTITUTE(SUBSTITUTE(SUBSTITUTE(SUBSTITUTE(SUBSTITUTE(SUBSTITUTE(UPPER($E21&amp;""),"(FICTIONAL)","")," ",""),"-",""),".",""),",",""),"#",""),"/",""),1,0)))),0))</f>
        <v/>
      </c>
      <c r="J21" s="33" t="str">
        <f aca="false">IF(G21="","",IFERROR(IF($C21="amount",IF(ABS(VALUE(SUBSTITUTE(SUBSTITUTE(G21&amp;"","$",""),",",""))-$E21)&lt;=0.01,1,0),IF($C21="date",IF(INT(IF(ISNUMBER(G21),G21,DATEVALUE(G21)))=$E21,1,0),IF($C21="number",IF(VALUE(G21&amp;"")=$E21,1,0),IF(SUBSTITUTE(SUBSTITUTE(SUBSTITUTE(SUBSTITUTE(SUBSTITUTE(SUBSTITUTE(SUBSTITUTE(UPPER(G21&amp;""),"(FICTIONAL)","")," ",""),"-",""),".",""),",",""),"#",""),"/","")=SUBSTITUTE(SUBSTITUTE(SUBSTITUTE(SUBSTITUTE(SUBSTITUTE(SUBSTITUTE(SUBSTITUTE(UPPER($E21&amp;""),"(FICTIONAL)","")," ",""),"-",""),".",""),",",""),"#",""),"/",""),1,0)))),0))</f>
        <v/>
      </c>
      <c r="K21" s="33" t="str">
        <f aca="false">IF(H21="","",IFERROR(IF($C21="amount",IF(ABS(VALUE(SUBSTITUTE(SUBSTITUTE(H21&amp;"","$",""),",",""))-$E21)&lt;=0.01,1,0),IF($C21="date",IF(INT(IF(ISNUMBER(H21),H21,DATEVALUE(H21)))=$E21,1,0),IF($C21="number",IF(VALUE(H21&amp;"")=$E21,1,0),IF(SUBSTITUTE(SUBSTITUTE(SUBSTITUTE(SUBSTITUTE(SUBSTITUTE(SUBSTITUTE(SUBSTITUTE(UPPER(H21&amp;""),"(FICTIONAL)","")," ",""),"-",""),".",""),",",""),"#",""),"/","")=SUBSTITUTE(SUBSTITUTE(SUBSTITUTE(SUBSTITUTE(SUBSTITUTE(SUBSTITUTE(SUBSTITUTE(UPPER($E21&amp;""),"(FICTIONAL)","")," ",""),"-",""),".",""),",",""),"#",""),"/",""),1,0)))),0))</f>
        <v/>
      </c>
      <c r="L21" s="34"/>
    </row>
    <row r="22" customFormat="false" ht="25.35" hidden="false" customHeight="false" outlineLevel="0" collapsed="false">
      <c r="A22" s="31" t="s">
        <v>83</v>
      </c>
      <c r="B22" s="31" t="s">
        <v>62</v>
      </c>
      <c r="C22" s="31" t="s">
        <v>63</v>
      </c>
      <c r="D22" s="31" t="s">
        <v>64</v>
      </c>
      <c r="E22" s="31" t="s">
        <v>84</v>
      </c>
      <c r="F22" s="32"/>
      <c r="G22" s="32"/>
      <c r="H22" s="32"/>
      <c r="I22" s="33" t="str">
        <f aca="false">IF(F22="","",IFERROR(IF($C22="amount",IF(ABS(VALUE(SUBSTITUTE(SUBSTITUTE(F22&amp;"","$",""),",",""))-$E22)&lt;=0.01,1,0),IF($C22="date",IF(INT(IF(ISNUMBER(F22),F22,DATEVALUE(F22)))=$E22,1,0),IF($C22="number",IF(VALUE(F22&amp;"")=$E22,1,0),IF(SUBSTITUTE(SUBSTITUTE(SUBSTITUTE(SUBSTITUTE(SUBSTITUTE(SUBSTITUTE(SUBSTITUTE(UPPER(F22&amp;""),"(FICTIONAL)","")," ",""),"-",""),".",""),",",""),"#",""),"/","")=SUBSTITUTE(SUBSTITUTE(SUBSTITUTE(SUBSTITUTE(SUBSTITUTE(SUBSTITUTE(SUBSTITUTE(UPPER($E22&amp;""),"(FICTIONAL)","")," ",""),"-",""),".",""),",",""),"#",""),"/",""),1,0)))),0))</f>
        <v/>
      </c>
      <c r="J22" s="33" t="str">
        <f aca="false">IF(G22="","",IFERROR(IF($C22="amount",IF(ABS(VALUE(SUBSTITUTE(SUBSTITUTE(G22&amp;"","$",""),",",""))-$E22)&lt;=0.01,1,0),IF($C22="date",IF(INT(IF(ISNUMBER(G22),G22,DATEVALUE(G22)))=$E22,1,0),IF($C22="number",IF(VALUE(G22&amp;"")=$E22,1,0),IF(SUBSTITUTE(SUBSTITUTE(SUBSTITUTE(SUBSTITUTE(SUBSTITUTE(SUBSTITUTE(SUBSTITUTE(UPPER(G22&amp;""),"(FICTIONAL)","")," ",""),"-",""),".",""),",",""),"#",""),"/","")=SUBSTITUTE(SUBSTITUTE(SUBSTITUTE(SUBSTITUTE(SUBSTITUTE(SUBSTITUTE(SUBSTITUTE(UPPER($E22&amp;""),"(FICTIONAL)","")," ",""),"-",""),".",""),",",""),"#",""),"/",""),1,0)))),0))</f>
        <v/>
      </c>
      <c r="K22" s="33" t="str">
        <f aca="false">IF(H22="","",IFERROR(IF($C22="amount",IF(ABS(VALUE(SUBSTITUTE(SUBSTITUTE(H22&amp;"","$",""),",",""))-$E22)&lt;=0.01,1,0),IF($C22="date",IF(INT(IF(ISNUMBER(H22),H22,DATEVALUE(H22)))=$E22,1,0),IF($C22="number",IF(VALUE(H22&amp;"")=$E22,1,0),IF(SUBSTITUTE(SUBSTITUTE(SUBSTITUTE(SUBSTITUTE(SUBSTITUTE(SUBSTITUTE(SUBSTITUTE(UPPER(H22&amp;""),"(FICTIONAL)","")," ",""),"-",""),".",""),",",""),"#",""),"/","")=SUBSTITUTE(SUBSTITUTE(SUBSTITUTE(SUBSTITUTE(SUBSTITUTE(SUBSTITUTE(SUBSTITUTE(UPPER($E22&amp;""),"(FICTIONAL)","")," ",""),"-",""),".",""),",",""),"#",""),"/",""),1,0)))),0))</f>
        <v/>
      </c>
      <c r="L22" s="34"/>
    </row>
    <row r="23" customFormat="false" ht="15" hidden="false" customHeight="false" outlineLevel="0" collapsed="false">
      <c r="A23" s="31" t="s">
        <v>83</v>
      </c>
      <c r="B23" s="31" t="s">
        <v>66</v>
      </c>
      <c r="C23" s="31" t="s">
        <v>63</v>
      </c>
      <c r="D23" s="31" t="s">
        <v>64</v>
      </c>
      <c r="E23" s="31" t="s">
        <v>85</v>
      </c>
      <c r="F23" s="32"/>
      <c r="G23" s="32"/>
      <c r="H23" s="32"/>
      <c r="I23" s="33" t="str">
        <f aca="false">IF(F23="","",IFERROR(IF($C23="amount",IF(ABS(VALUE(SUBSTITUTE(SUBSTITUTE(F23&amp;"","$",""),",",""))-$E23)&lt;=0.01,1,0),IF($C23="date",IF(INT(IF(ISNUMBER(F23),F23,DATEVALUE(F23)))=$E23,1,0),IF($C23="number",IF(VALUE(F23&amp;"")=$E23,1,0),IF(SUBSTITUTE(SUBSTITUTE(SUBSTITUTE(SUBSTITUTE(SUBSTITUTE(SUBSTITUTE(SUBSTITUTE(UPPER(F23&amp;""),"(FICTIONAL)","")," ",""),"-",""),".",""),",",""),"#",""),"/","")=SUBSTITUTE(SUBSTITUTE(SUBSTITUTE(SUBSTITUTE(SUBSTITUTE(SUBSTITUTE(SUBSTITUTE(UPPER($E23&amp;""),"(FICTIONAL)","")," ",""),"-",""),".",""),",",""),"#",""),"/",""),1,0)))),0))</f>
        <v/>
      </c>
      <c r="J23" s="33" t="str">
        <f aca="false">IF(G23="","",IFERROR(IF($C23="amount",IF(ABS(VALUE(SUBSTITUTE(SUBSTITUTE(G23&amp;"","$",""),",",""))-$E23)&lt;=0.01,1,0),IF($C23="date",IF(INT(IF(ISNUMBER(G23),G23,DATEVALUE(G23)))=$E23,1,0),IF($C23="number",IF(VALUE(G23&amp;"")=$E23,1,0),IF(SUBSTITUTE(SUBSTITUTE(SUBSTITUTE(SUBSTITUTE(SUBSTITUTE(SUBSTITUTE(SUBSTITUTE(UPPER(G23&amp;""),"(FICTIONAL)","")," ",""),"-",""),".",""),",",""),"#",""),"/","")=SUBSTITUTE(SUBSTITUTE(SUBSTITUTE(SUBSTITUTE(SUBSTITUTE(SUBSTITUTE(SUBSTITUTE(UPPER($E23&amp;""),"(FICTIONAL)","")," ",""),"-",""),".",""),",",""),"#",""),"/",""),1,0)))),0))</f>
        <v/>
      </c>
      <c r="K23" s="33" t="str">
        <f aca="false">IF(H23="","",IFERROR(IF($C23="amount",IF(ABS(VALUE(SUBSTITUTE(SUBSTITUTE(H23&amp;"","$",""),",",""))-$E23)&lt;=0.01,1,0),IF($C23="date",IF(INT(IF(ISNUMBER(H23),H23,DATEVALUE(H23)))=$E23,1,0),IF($C23="number",IF(VALUE(H23&amp;"")=$E23,1,0),IF(SUBSTITUTE(SUBSTITUTE(SUBSTITUTE(SUBSTITUTE(SUBSTITUTE(SUBSTITUTE(SUBSTITUTE(UPPER(H23&amp;""),"(FICTIONAL)","")," ",""),"-",""),".",""),",",""),"#",""),"/","")=SUBSTITUTE(SUBSTITUTE(SUBSTITUTE(SUBSTITUTE(SUBSTITUTE(SUBSTITUTE(SUBSTITUTE(UPPER($E23&amp;""),"(FICTIONAL)","")," ",""),"-",""),".",""),",",""),"#",""),"/",""),1,0)))),0))</f>
        <v/>
      </c>
      <c r="L23" s="34"/>
    </row>
    <row r="24" customFormat="false" ht="15" hidden="false" customHeight="false" outlineLevel="0" collapsed="false">
      <c r="A24" s="31" t="s">
        <v>83</v>
      </c>
      <c r="B24" s="31" t="s">
        <v>68</v>
      </c>
      <c r="C24" s="31" t="s">
        <v>69</v>
      </c>
      <c r="D24" s="31" t="s">
        <v>64</v>
      </c>
      <c r="E24" s="35" t="n">
        <v>46365</v>
      </c>
      <c r="F24" s="32"/>
      <c r="G24" s="32"/>
      <c r="H24" s="32"/>
      <c r="I24" s="33" t="str">
        <f aca="false">IF(F24="","",IFERROR(IF($C24="amount",IF(ABS(VALUE(SUBSTITUTE(SUBSTITUTE(F24&amp;"","$",""),",",""))-$E24)&lt;=0.01,1,0),IF($C24="date",IF(INT(IF(ISNUMBER(F24),F24,DATEVALUE(F24)))=$E24,1,0),IF($C24="number",IF(VALUE(F24&amp;"")=$E24,1,0),IF(SUBSTITUTE(SUBSTITUTE(SUBSTITUTE(SUBSTITUTE(SUBSTITUTE(SUBSTITUTE(SUBSTITUTE(UPPER(F24&amp;""),"(FICTIONAL)","")," ",""),"-",""),".",""),",",""),"#",""),"/","")=SUBSTITUTE(SUBSTITUTE(SUBSTITUTE(SUBSTITUTE(SUBSTITUTE(SUBSTITUTE(SUBSTITUTE(UPPER($E24&amp;""),"(FICTIONAL)","")," ",""),"-",""),".",""),",",""),"#",""),"/",""),1,0)))),0))</f>
        <v/>
      </c>
      <c r="J24" s="33" t="str">
        <f aca="false">IF(G24="","",IFERROR(IF($C24="amount",IF(ABS(VALUE(SUBSTITUTE(SUBSTITUTE(G24&amp;"","$",""),",",""))-$E24)&lt;=0.01,1,0),IF($C24="date",IF(INT(IF(ISNUMBER(G24),G24,DATEVALUE(G24)))=$E24,1,0),IF($C24="number",IF(VALUE(G24&amp;"")=$E24,1,0),IF(SUBSTITUTE(SUBSTITUTE(SUBSTITUTE(SUBSTITUTE(SUBSTITUTE(SUBSTITUTE(SUBSTITUTE(UPPER(G24&amp;""),"(FICTIONAL)","")," ",""),"-",""),".",""),",",""),"#",""),"/","")=SUBSTITUTE(SUBSTITUTE(SUBSTITUTE(SUBSTITUTE(SUBSTITUTE(SUBSTITUTE(SUBSTITUTE(UPPER($E24&amp;""),"(FICTIONAL)","")," ",""),"-",""),".",""),",",""),"#",""),"/",""),1,0)))),0))</f>
        <v/>
      </c>
      <c r="K24" s="33" t="str">
        <f aca="false">IF(H24="","",IFERROR(IF($C24="amount",IF(ABS(VALUE(SUBSTITUTE(SUBSTITUTE(H24&amp;"","$",""),",",""))-$E24)&lt;=0.01,1,0),IF($C24="date",IF(INT(IF(ISNUMBER(H24),H24,DATEVALUE(H24)))=$E24,1,0),IF($C24="number",IF(VALUE(H24&amp;"")=$E24,1,0),IF(SUBSTITUTE(SUBSTITUTE(SUBSTITUTE(SUBSTITUTE(SUBSTITUTE(SUBSTITUTE(SUBSTITUTE(UPPER(H24&amp;""),"(FICTIONAL)","")," ",""),"-",""),".",""),",",""),"#",""),"/","")=SUBSTITUTE(SUBSTITUTE(SUBSTITUTE(SUBSTITUTE(SUBSTITUTE(SUBSTITUTE(SUBSTITUTE(UPPER($E24&amp;""),"(FICTIONAL)","")," ",""),"-",""),".",""),",",""),"#",""),"/",""),1,0)))),0))</f>
        <v/>
      </c>
      <c r="L24" s="34"/>
    </row>
    <row r="25" customFormat="false" ht="15" hidden="false" customHeight="false" outlineLevel="0" collapsed="false">
      <c r="A25" s="31" t="s">
        <v>83</v>
      </c>
      <c r="B25" s="31" t="s">
        <v>20</v>
      </c>
      <c r="C25" s="31" t="s">
        <v>69</v>
      </c>
      <c r="D25" s="31" t="s">
        <v>70</v>
      </c>
      <c r="E25" s="35" t="n">
        <v>46395</v>
      </c>
      <c r="F25" s="32"/>
      <c r="G25" s="32"/>
      <c r="H25" s="32"/>
      <c r="I25" s="33" t="str">
        <f aca="false">IF(F25="","",IFERROR(IF($C25="amount",IF(ABS(VALUE(SUBSTITUTE(SUBSTITUTE(F25&amp;"","$",""),",",""))-$E25)&lt;=0.01,1,0),IF($C25="date",IF(INT(IF(ISNUMBER(F25),F25,DATEVALUE(F25)))=$E25,1,0),IF($C25="number",IF(VALUE(F25&amp;"")=$E25,1,0),IF(SUBSTITUTE(SUBSTITUTE(SUBSTITUTE(SUBSTITUTE(SUBSTITUTE(SUBSTITUTE(SUBSTITUTE(UPPER(F25&amp;""),"(FICTIONAL)","")," ",""),"-",""),".",""),",",""),"#",""),"/","")=SUBSTITUTE(SUBSTITUTE(SUBSTITUTE(SUBSTITUTE(SUBSTITUTE(SUBSTITUTE(SUBSTITUTE(UPPER($E25&amp;""),"(FICTIONAL)","")," ",""),"-",""),".",""),",",""),"#",""),"/",""),1,0)))),0))</f>
        <v/>
      </c>
      <c r="J25" s="33" t="str">
        <f aca="false">IF(G25="","",IFERROR(IF($C25="amount",IF(ABS(VALUE(SUBSTITUTE(SUBSTITUTE(G25&amp;"","$",""),",",""))-$E25)&lt;=0.01,1,0),IF($C25="date",IF(INT(IF(ISNUMBER(G25),G25,DATEVALUE(G25)))=$E25,1,0),IF($C25="number",IF(VALUE(G25&amp;"")=$E25,1,0),IF(SUBSTITUTE(SUBSTITUTE(SUBSTITUTE(SUBSTITUTE(SUBSTITUTE(SUBSTITUTE(SUBSTITUTE(UPPER(G25&amp;""),"(FICTIONAL)","")," ",""),"-",""),".",""),",",""),"#",""),"/","")=SUBSTITUTE(SUBSTITUTE(SUBSTITUTE(SUBSTITUTE(SUBSTITUTE(SUBSTITUTE(SUBSTITUTE(UPPER($E25&amp;""),"(FICTIONAL)","")," ",""),"-",""),".",""),",",""),"#",""),"/",""),1,0)))),0))</f>
        <v/>
      </c>
      <c r="K25" s="33" t="str">
        <f aca="false">IF(H25="","",IFERROR(IF($C25="amount",IF(ABS(VALUE(SUBSTITUTE(SUBSTITUTE(H25&amp;"","$",""),",",""))-$E25)&lt;=0.01,1,0),IF($C25="date",IF(INT(IF(ISNUMBER(H25),H25,DATEVALUE(H25)))=$E25,1,0),IF($C25="number",IF(VALUE(H25&amp;"")=$E25,1,0),IF(SUBSTITUTE(SUBSTITUTE(SUBSTITUTE(SUBSTITUTE(SUBSTITUTE(SUBSTITUTE(SUBSTITUTE(UPPER(H25&amp;""),"(FICTIONAL)","")," ",""),"-",""),".",""),",",""),"#",""),"/","")=SUBSTITUTE(SUBSTITUTE(SUBSTITUTE(SUBSTITUTE(SUBSTITUTE(SUBSTITUTE(SUBSTITUTE(UPPER($E25&amp;""),"(FICTIONAL)","")," ",""),"-",""),".",""),",",""),"#",""),"/",""),1,0)))),0))</f>
        <v/>
      </c>
      <c r="L25" s="34"/>
    </row>
    <row r="26" customFormat="false" ht="15" hidden="false" customHeight="false" outlineLevel="0" collapsed="false">
      <c r="A26" s="31" t="s">
        <v>83</v>
      </c>
      <c r="B26" s="31" t="s">
        <v>71</v>
      </c>
      <c r="C26" s="31" t="s">
        <v>63</v>
      </c>
      <c r="D26" s="31" t="s">
        <v>64</v>
      </c>
      <c r="E26" s="31" t="s">
        <v>86</v>
      </c>
      <c r="F26" s="32"/>
      <c r="G26" s="32"/>
      <c r="H26" s="32"/>
      <c r="I26" s="33" t="str">
        <f aca="false">IF(F26="","",IFERROR(IF($C26="amount",IF(ABS(VALUE(SUBSTITUTE(SUBSTITUTE(F26&amp;"","$",""),",",""))-$E26)&lt;=0.01,1,0),IF($C26="date",IF(INT(IF(ISNUMBER(F26),F26,DATEVALUE(F26)))=$E26,1,0),IF($C26="number",IF(VALUE(F26&amp;"")=$E26,1,0),IF(SUBSTITUTE(SUBSTITUTE(SUBSTITUTE(SUBSTITUTE(SUBSTITUTE(SUBSTITUTE(SUBSTITUTE(UPPER(F26&amp;""),"(FICTIONAL)","")," ",""),"-",""),".",""),",",""),"#",""),"/","")=SUBSTITUTE(SUBSTITUTE(SUBSTITUTE(SUBSTITUTE(SUBSTITUTE(SUBSTITUTE(SUBSTITUTE(UPPER($E26&amp;""),"(FICTIONAL)","")," ",""),"-",""),".",""),",",""),"#",""),"/",""),1,0)))),0))</f>
        <v/>
      </c>
      <c r="J26" s="33" t="str">
        <f aca="false">IF(G26="","",IFERROR(IF($C26="amount",IF(ABS(VALUE(SUBSTITUTE(SUBSTITUTE(G26&amp;"","$",""),",",""))-$E26)&lt;=0.01,1,0),IF($C26="date",IF(INT(IF(ISNUMBER(G26),G26,DATEVALUE(G26)))=$E26,1,0),IF($C26="number",IF(VALUE(G26&amp;"")=$E26,1,0),IF(SUBSTITUTE(SUBSTITUTE(SUBSTITUTE(SUBSTITUTE(SUBSTITUTE(SUBSTITUTE(SUBSTITUTE(UPPER(G26&amp;""),"(FICTIONAL)","")," ",""),"-",""),".",""),",",""),"#",""),"/","")=SUBSTITUTE(SUBSTITUTE(SUBSTITUTE(SUBSTITUTE(SUBSTITUTE(SUBSTITUTE(SUBSTITUTE(UPPER($E26&amp;""),"(FICTIONAL)","")," ",""),"-",""),".",""),",",""),"#",""),"/",""),1,0)))),0))</f>
        <v/>
      </c>
      <c r="K26" s="33" t="str">
        <f aca="false">IF(H26="","",IFERROR(IF($C26="amount",IF(ABS(VALUE(SUBSTITUTE(SUBSTITUTE(H26&amp;"","$",""),",",""))-$E26)&lt;=0.01,1,0),IF($C26="date",IF(INT(IF(ISNUMBER(H26),H26,DATEVALUE(H26)))=$E26,1,0),IF($C26="number",IF(VALUE(H26&amp;"")=$E26,1,0),IF(SUBSTITUTE(SUBSTITUTE(SUBSTITUTE(SUBSTITUTE(SUBSTITUTE(SUBSTITUTE(SUBSTITUTE(UPPER(H26&amp;""),"(FICTIONAL)","")," ",""),"-",""),".",""),",",""),"#",""),"/","")=SUBSTITUTE(SUBSTITUTE(SUBSTITUTE(SUBSTITUTE(SUBSTITUTE(SUBSTITUTE(SUBSTITUTE(UPPER($E26&amp;""),"(FICTIONAL)","")," ",""),"-",""),".",""),",",""),"#",""),"/",""),1,0)))),0))</f>
        <v/>
      </c>
      <c r="L26" s="34"/>
    </row>
    <row r="27" customFormat="false" ht="15" hidden="false" customHeight="false" outlineLevel="0" collapsed="false">
      <c r="A27" s="31" t="s">
        <v>83</v>
      </c>
      <c r="B27" s="31" t="s">
        <v>24</v>
      </c>
      <c r="C27" s="31" t="s">
        <v>63</v>
      </c>
      <c r="D27" s="31" t="s">
        <v>70</v>
      </c>
      <c r="E27" s="31" t="s">
        <v>87</v>
      </c>
      <c r="F27" s="32"/>
      <c r="G27" s="32"/>
      <c r="H27" s="32"/>
      <c r="I27" s="33" t="str">
        <f aca="false">IF(F27="","",IFERROR(IF($C27="amount",IF(ABS(VALUE(SUBSTITUTE(SUBSTITUTE(F27&amp;"","$",""),",",""))-$E27)&lt;=0.01,1,0),IF($C27="date",IF(INT(IF(ISNUMBER(F27),F27,DATEVALUE(F27)))=$E27,1,0),IF($C27="number",IF(VALUE(F27&amp;"")=$E27,1,0),IF(SUBSTITUTE(SUBSTITUTE(SUBSTITUTE(SUBSTITUTE(SUBSTITUTE(SUBSTITUTE(SUBSTITUTE(UPPER(F27&amp;""),"(FICTIONAL)","")," ",""),"-",""),".",""),",",""),"#",""),"/","")=SUBSTITUTE(SUBSTITUTE(SUBSTITUTE(SUBSTITUTE(SUBSTITUTE(SUBSTITUTE(SUBSTITUTE(UPPER($E27&amp;""),"(FICTIONAL)","")," ",""),"-",""),".",""),",",""),"#",""),"/",""),1,0)))),0))</f>
        <v/>
      </c>
      <c r="J27" s="33" t="str">
        <f aca="false">IF(G27="","",IFERROR(IF($C27="amount",IF(ABS(VALUE(SUBSTITUTE(SUBSTITUTE(G27&amp;"","$",""),",",""))-$E27)&lt;=0.01,1,0),IF($C27="date",IF(INT(IF(ISNUMBER(G27),G27,DATEVALUE(G27)))=$E27,1,0),IF($C27="number",IF(VALUE(G27&amp;"")=$E27,1,0),IF(SUBSTITUTE(SUBSTITUTE(SUBSTITUTE(SUBSTITUTE(SUBSTITUTE(SUBSTITUTE(SUBSTITUTE(UPPER(G27&amp;""),"(FICTIONAL)","")," ",""),"-",""),".",""),",",""),"#",""),"/","")=SUBSTITUTE(SUBSTITUTE(SUBSTITUTE(SUBSTITUTE(SUBSTITUTE(SUBSTITUTE(SUBSTITUTE(UPPER($E27&amp;""),"(FICTIONAL)","")," ",""),"-",""),".",""),",",""),"#",""),"/",""),1,0)))),0))</f>
        <v/>
      </c>
      <c r="K27" s="33" t="str">
        <f aca="false">IF(H27="","",IFERROR(IF($C27="amount",IF(ABS(VALUE(SUBSTITUTE(SUBSTITUTE(H27&amp;"","$",""),",",""))-$E27)&lt;=0.01,1,0),IF($C27="date",IF(INT(IF(ISNUMBER(H27),H27,DATEVALUE(H27)))=$E27,1,0),IF($C27="number",IF(VALUE(H27&amp;"")=$E27,1,0),IF(SUBSTITUTE(SUBSTITUTE(SUBSTITUTE(SUBSTITUTE(SUBSTITUTE(SUBSTITUTE(SUBSTITUTE(UPPER(H27&amp;""),"(FICTIONAL)","")," ",""),"-",""),".",""),",",""),"#",""),"/","")=SUBSTITUTE(SUBSTITUTE(SUBSTITUTE(SUBSTITUTE(SUBSTITUTE(SUBSTITUTE(SUBSTITUTE(UPPER($E27&amp;""),"(FICTIONAL)","")," ",""),"-",""),".",""),",",""),"#",""),"/",""),1,0)))),0))</f>
        <v/>
      </c>
      <c r="L27" s="34"/>
    </row>
    <row r="28" customFormat="false" ht="15" hidden="false" customHeight="false" outlineLevel="0" collapsed="false">
      <c r="A28" s="31" t="s">
        <v>83</v>
      </c>
      <c r="B28" s="31" t="s">
        <v>26</v>
      </c>
      <c r="C28" s="31" t="s">
        <v>63</v>
      </c>
      <c r="D28" s="31" t="s">
        <v>70</v>
      </c>
      <c r="E28" s="31" t="s">
        <v>74</v>
      </c>
      <c r="F28" s="32"/>
      <c r="G28" s="32"/>
      <c r="H28" s="32"/>
      <c r="I28" s="33" t="str">
        <f aca="false">IF(F28="","",IFERROR(IF($C28="amount",IF(ABS(VALUE(SUBSTITUTE(SUBSTITUTE(F28&amp;"","$",""),",",""))-$E28)&lt;=0.01,1,0),IF($C28="date",IF(INT(IF(ISNUMBER(F28),F28,DATEVALUE(F28)))=$E28,1,0),IF($C28="number",IF(VALUE(F28&amp;"")=$E28,1,0),IF(SUBSTITUTE(SUBSTITUTE(SUBSTITUTE(SUBSTITUTE(SUBSTITUTE(SUBSTITUTE(SUBSTITUTE(UPPER(F28&amp;""),"(FICTIONAL)","")," ",""),"-",""),".",""),",",""),"#",""),"/","")=SUBSTITUTE(SUBSTITUTE(SUBSTITUTE(SUBSTITUTE(SUBSTITUTE(SUBSTITUTE(SUBSTITUTE(UPPER($E28&amp;""),"(FICTIONAL)","")," ",""),"-",""),".",""),",",""),"#",""),"/",""),1,0)))),0))</f>
        <v/>
      </c>
      <c r="J28" s="33" t="str">
        <f aca="false">IF(G28="","",IFERROR(IF($C28="amount",IF(ABS(VALUE(SUBSTITUTE(SUBSTITUTE(G28&amp;"","$",""),",",""))-$E28)&lt;=0.01,1,0),IF($C28="date",IF(INT(IF(ISNUMBER(G28),G28,DATEVALUE(G28)))=$E28,1,0),IF($C28="number",IF(VALUE(G28&amp;"")=$E28,1,0),IF(SUBSTITUTE(SUBSTITUTE(SUBSTITUTE(SUBSTITUTE(SUBSTITUTE(SUBSTITUTE(SUBSTITUTE(UPPER(G28&amp;""),"(FICTIONAL)","")," ",""),"-",""),".",""),",",""),"#",""),"/","")=SUBSTITUTE(SUBSTITUTE(SUBSTITUTE(SUBSTITUTE(SUBSTITUTE(SUBSTITUTE(SUBSTITUTE(UPPER($E28&amp;""),"(FICTIONAL)","")," ",""),"-",""),".",""),",",""),"#",""),"/",""),1,0)))),0))</f>
        <v/>
      </c>
      <c r="K28" s="33" t="str">
        <f aca="false">IF(H28="","",IFERROR(IF($C28="amount",IF(ABS(VALUE(SUBSTITUTE(SUBSTITUTE(H28&amp;"","$",""),",",""))-$E28)&lt;=0.01,1,0),IF($C28="date",IF(INT(IF(ISNUMBER(H28),H28,DATEVALUE(H28)))=$E28,1,0),IF($C28="number",IF(VALUE(H28&amp;"")=$E28,1,0),IF(SUBSTITUTE(SUBSTITUTE(SUBSTITUTE(SUBSTITUTE(SUBSTITUTE(SUBSTITUTE(SUBSTITUTE(UPPER(H28&amp;""),"(FICTIONAL)","")," ",""),"-",""),".",""),",",""),"#",""),"/","")=SUBSTITUTE(SUBSTITUTE(SUBSTITUTE(SUBSTITUTE(SUBSTITUTE(SUBSTITUTE(SUBSTITUTE(UPPER($E28&amp;""),"(FICTIONAL)","")," ",""),"-",""),".",""),",",""),"#",""),"/",""),1,0)))),0))</f>
        <v/>
      </c>
      <c r="L28" s="34"/>
    </row>
    <row r="29" customFormat="false" ht="15" hidden="false" customHeight="false" outlineLevel="0" collapsed="false">
      <c r="A29" s="31" t="s">
        <v>83</v>
      </c>
      <c r="B29" s="31" t="s">
        <v>27</v>
      </c>
      <c r="C29" s="31" t="s">
        <v>75</v>
      </c>
      <c r="D29" s="31" t="s">
        <v>70</v>
      </c>
      <c r="E29" s="31" t="n">
        <v>12</v>
      </c>
      <c r="F29" s="32"/>
      <c r="G29" s="32"/>
      <c r="H29" s="32"/>
      <c r="I29" s="33" t="str">
        <f aca="false">IF(F29="","",IFERROR(IF($C29="amount",IF(ABS(VALUE(SUBSTITUTE(SUBSTITUTE(F29&amp;"","$",""),",",""))-$E29)&lt;=0.01,1,0),IF($C29="date",IF(INT(IF(ISNUMBER(F29),F29,DATEVALUE(F29)))=$E29,1,0),IF($C29="number",IF(VALUE(F29&amp;"")=$E29,1,0),IF(SUBSTITUTE(SUBSTITUTE(SUBSTITUTE(SUBSTITUTE(SUBSTITUTE(SUBSTITUTE(SUBSTITUTE(UPPER(F29&amp;""),"(FICTIONAL)","")," ",""),"-",""),".",""),",",""),"#",""),"/","")=SUBSTITUTE(SUBSTITUTE(SUBSTITUTE(SUBSTITUTE(SUBSTITUTE(SUBSTITUTE(SUBSTITUTE(UPPER($E29&amp;""),"(FICTIONAL)","")," ",""),"-",""),".",""),",",""),"#",""),"/",""),1,0)))),0))</f>
        <v/>
      </c>
      <c r="J29" s="33" t="str">
        <f aca="false">IF(G29="","",IFERROR(IF($C29="amount",IF(ABS(VALUE(SUBSTITUTE(SUBSTITUTE(G29&amp;"","$",""),",",""))-$E29)&lt;=0.01,1,0),IF($C29="date",IF(INT(IF(ISNUMBER(G29),G29,DATEVALUE(G29)))=$E29,1,0),IF($C29="number",IF(VALUE(G29&amp;"")=$E29,1,0),IF(SUBSTITUTE(SUBSTITUTE(SUBSTITUTE(SUBSTITUTE(SUBSTITUTE(SUBSTITUTE(SUBSTITUTE(UPPER(G29&amp;""),"(FICTIONAL)","")," ",""),"-",""),".",""),",",""),"#",""),"/","")=SUBSTITUTE(SUBSTITUTE(SUBSTITUTE(SUBSTITUTE(SUBSTITUTE(SUBSTITUTE(SUBSTITUTE(UPPER($E29&amp;""),"(FICTIONAL)","")," ",""),"-",""),".",""),",",""),"#",""),"/",""),1,0)))),0))</f>
        <v/>
      </c>
      <c r="K29" s="33" t="str">
        <f aca="false">IF(H29="","",IFERROR(IF($C29="amount",IF(ABS(VALUE(SUBSTITUTE(SUBSTITUTE(H29&amp;"","$",""),",",""))-$E29)&lt;=0.01,1,0),IF($C29="date",IF(INT(IF(ISNUMBER(H29),H29,DATEVALUE(H29)))=$E29,1,0),IF($C29="number",IF(VALUE(H29&amp;"")=$E29,1,0),IF(SUBSTITUTE(SUBSTITUTE(SUBSTITUTE(SUBSTITUTE(SUBSTITUTE(SUBSTITUTE(SUBSTITUTE(UPPER(H29&amp;""),"(FICTIONAL)","")," ",""),"-",""),".",""),",",""),"#",""),"/","")=SUBSTITUTE(SUBSTITUTE(SUBSTITUTE(SUBSTITUTE(SUBSTITUTE(SUBSTITUTE(SUBSTITUTE(UPPER($E29&amp;""),"(FICTIONAL)","")," ",""),"-",""),".",""),",",""),"#",""),"/",""),1,0)))),0))</f>
        <v/>
      </c>
      <c r="L29" s="34"/>
    </row>
    <row r="30" customFormat="false" ht="15" hidden="false" customHeight="false" outlineLevel="0" collapsed="false">
      <c r="A30" s="31" t="s">
        <v>83</v>
      </c>
      <c r="B30" s="31" t="s">
        <v>29</v>
      </c>
      <c r="C30" s="31" t="s">
        <v>63</v>
      </c>
      <c r="D30" s="31" t="s">
        <v>70</v>
      </c>
      <c r="E30" s="31" t="s">
        <v>88</v>
      </c>
      <c r="F30" s="32"/>
      <c r="G30" s="32"/>
      <c r="H30" s="32"/>
      <c r="I30" s="33" t="str">
        <f aca="false">IF(F30="","",IFERROR(IF($C30="amount",IF(ABS(VALUE(SUBSTITUTE(SUBSTITUTE(F30&amp;"","$",""),",",""))-$E30)&lt;=0.01,1,0),IF($C30="date",IF(INT(IF(ISNUMBER(F30),F30,DATEVALUE(F30)))=$E30,1,0),IF($C30="number",IF(VALUE(F30&amp;"")=$E30,1,0),IF(SUBSTITUTE(SUBSTITUTE(SUBSTITUTE(SUBSTITUTE(SUBSTITUTE(SUBSTITUTE(SUBSTITUTE(UPPER(F30&amp;""),"(FICTIONAL)","")," ",""),"-",""),".",""),",",""),"#",""),"/","")=SUBSTITUTE(SUBSTITUTE(SUBSTITUTE(SUBSTITUTE(SUBSTITUTE(SUBSTITUTE(SUBSTITUTE(UPPER($E30&amp;""),"(FICTIONAL)","")," ",""),"-",""),".",""),",",""),"#",""),"/",""),1,0)))),0))</f>
        <v/>
      </c>
      <c r="J30" s="33" t="str">
        <f aca="false">IF(G30="","",IFERROR(IF($C30="amount",IF(ABS(VALUE(SUBSTITUTE(SUBSTITUTE(G30&amp;"","$",""),",",""))-$E30)&lt;=0.01,1,0),IF($C30="date",IF(INT(IF(ISNUMBER(G30),G30,DATEVALUE(G30)))=$E30,1,0),IF($C30="number",IF(VALUE(G30&amp;"")=$E30,1,0),IF(SUBSTITUTE(SUBSTITUTE(SUBSTITUTE(SUBSTITUTE(SUBSTITUTE(SUBSTITUTE(SUBSTITUTE(UPPER(G30&amp;""),"(FICTIONAL)","")," ",""),"-",""),".",""),",",""),"#",""),"/","")=SUBSTITUTE(SUBSTITUTE(SUBSTITUTE(SUBSTITUTE(SUBSTITUTE(SUBSTITUTE(SUBSTITUTE(UPPER($E30&amp;""),"(FICTIONAL)","")," ",""),"-",""),".",""),",",""),"#",""),"/",""),1,0)))),0))</f>
        <v/>
      </c>
      <c r="K30" s="33" t="str">
        <f aca="false">IF(H30="","",IFERROR(IF($C30="amount",IF(ABS(VALUE(SUBSTITUTE(SUBSTITUTE(H30&amp;"","$",""),",",""))-$E30)&lt;=0.01,1,0),IF($C30="date",IF(INT(IF(ISNUMBER(H30),H30,DATEVALUE(H30)))=$E30,1,0),IF($C30="number",IF(VALUE(H30&amp;"")=$E30,1,0),IF(SUBSTITUTE(SUBSTITUTE(SUBSTITUTE(SUBSTITUTE(SUBSTITUTE(SUBSTITUTE(SUBSTITUTE(UPPER(H30&amp;""),"(FICTIONAL)","")," ",""),"-",""),".",""),",",""),"#",""),"/","")=SUBSTITUTE(SUBSTITUTE(SUBSTITUTE(SUBSTITUTE(SUBSTITUTE(SUBSTITUTE(SUBSTITUTE(UPPER($E30&amp;""),"(FICTIONAL)","")," ",""),"-",""),".",""),",",""),"#",""),"/",""),1,0)))),0))</f>
        <v/>
      </c>
      <c r="L30" s="34"/>
    </row>
    <row r="31" customFormat="false" ht="15" hidden="false" customHeight="false" outlineLevel="0" collapsed="false">
      <c r="A31" s="31" t="s">
        <v>83</v>
      </c>
      <c r="B31" s="31" t="s">
        <v>77</v>
      </c>
      <c r="C31" s="31" t="s">
        <v>78</v>
      </c>
      <c r="D31" s="31" t="s">
        <v>64</v>
      </c>
      <c r="E31" s="36" t="n">
        <v>6814.86</v>
      </c>
      <c r="F31" s="32"/>
      <c r="G31" s="32"/>
      <c r="H31" s="32"/>
      <c r="I31" s="33" t="str">
        <f aca="false">IF(F31="","",IFERROR(IF($C31="amount",IF(ABS(VALUE(SUBSTITUTE(SUBSTITUTE(F31&amp;"","$",""),",",""))-$E31)&lt;=0.01,1,0),IF($C31="date",IF(INT(IF(ISNUMBER(F31),F31,DATEVALUE(F31)))=$E31,1,0),IF($C31="number",IF(VALUE(F31&amp;"")=$E31,1,0),IF(SUBSTITUTE(SUBSTITUTE(SUBSTITUTE(SUBSTITUTE(SUBSTITUTE(SUBSTITUTE(SUBSTITUTE(UPPER(F31&amp;""),"(FICTIONAL)","")," ",""),"-",""),".",""),",",""),"#",""),"/","")=SUBSTITUTE(SUBSTITUTE(SUBSTITUTE(SUBSTITUTE(SUBSTITUTE(SUBSTITUTE(SUBSTITUTE(UPPER($E31&amp;""),"(FICTIONAL)","")," ",""),"-",""),".",""),",",""),"#",""),"/",""),1,0)))),0))</f>
        <v/>
      </c>
      <c r="J31" s="33" t="str">
        <f aca="false">IF(G31="","",IFERROR(IF($C31="amount",IF(ABS(VALUE(SUBSTITUTE(SUBSTITUTE(G31&amp;"","$",""),",",""))-$E31)&lt;=0.01,1,0),IF($C31="date",IF(INT(IF(ISNUMBER(G31),G31,DATEVALUE(G31)))=$E31,1,0),IF($C31="number",IF(VALUE(G31&amp;"")=$E31,1,0),IF(SUBSTITUTE(SUBSTITUTE(SUBSTITUTE(SUBSTITUTE(SUBSTITUTE(SUBSTITUTE(SUBSTITUTE(UPPER(G31&amp;""),"(FICTIONAL)","")," ",""),"-",""),".",""),",",""),"#",""),"/","")=SUBSTITUTE(SUBSTITUTE(SUBSTITUTE(SUBSTITUTE(SUBSTITUTE(SUBSTITUTE(SUBSTITUTE(UPPER($E31&amp;""),"(FICTIONAL)","")," ",""),"-",""),".",""),",",""),"#",""),"/",""),1,0)))),0))</f>
        <v/>
      </c>
      <c r="K31" s="33" t="str">
        <f aca="false">IF(H31="","",IFERROR(IF($C31="amount",IF(ABS(VALUE(SUBSTITUTE(SUBSTITUTE(H31&amp;"","$",""),",",""))-$E31)&lt;=0.01,1,0),IF($C31="date",IF(INT(IF(ISNUMBER(H31),H31,DATEVALUE(H31)))=$E31,1,0),IF($C31="number",IF(VALUE(H31&amp;"")=$E31,1,0),IF(SUBSTITUTE(SUBSTITUTE(SUBSTITUTE(SUBSTITUTE(SUBSTITUTE(SUBSTITUTE(SUBSTITUTE(UPPER(H31&amp;""),"(FICTIONAL)","")," ",""),"-",""),".",""),",",""),"#",""),"/","")=SUBSTITUTE(SUBSTITUTE(SUBSTITUTE(SUBSTITUTE(SUBSTITUTE(SUBSTITUTE(SUBSTITUTE(UPPER($E31&amp;""),"(FICTIONAL)","")," ",""),"-",""),".",""),",",""),"#",""),"/",""),1,0)))),0))</f>
        <v/>
      </c>
      <c r="L31" s="34"/>
    </row>
    <row r="32" customFormat="false" ht="15" hidden="false" customHeight="false" outlineLevel="0" collapsed="false">
      <c r="A32" s="31" t="s">
        <v>83</v>
      </c>
      <c r="B32" s="31" t="s">
        <v>79</v>
      </c>
      <c r="C32" s="31" t="s">
        <v>78</v>
      </c>
      <c r="D32" s="31" t="s">
        <v>64</v>
      </c>
      <c r="E32" s="36" t="n">
        <v>630.37</v>
      </c>
      <c r="F32" s="32"/>
      <c r="G32" s="32"/>
      <c r="H32" s="32"/>
      <c r="I32" s="33" t="str">
        <f aca="false">IF(F32="","",IFERROR(IF($C32="amount",IF(ABS(VALUE(SUBSTITUTE(SUBSTITUTE(F32&amp;"","$",""),",",""))-$E32)&lt;=0.01,1,0),IF($C32="date",IF(INT(IF(ISNUMBER(F32),F32,DATEVALUE(F32)))=$E32,1,0),IF($C32="number",IF(VALUE(F32&amp;"")=$E32,1,0),IF(SUBSTITUTE(SUBSTITUTE(SUBSTITUTE(SUBSTITUTE(SUBSTITUTE(SUBSTITUTE(SUBSTITUTE(UPPER(F32&amp;""),"(FICTIONAL)","")," ",""),"-",""),".",""),",",""),"#",""),"/","")=SUBSTITUTE(SUBSTITUTE(SUBSTITUTE(SUBSTITUTE(SUBSTITUTE(SUBSTITUTE(SUBSTITUTE(UPPER($E32&amp;""),"(FICTIONAL)","")," ",""),"-",""),".",""),",",""),"#",""),"/",""),1,0)))),0))</f>
        <v/>
      </c>
      <c r="J32" s="33" t="str">
        <f aca="false">IF(G32="","",IFERROR(IF($C32="amount",IF(ABS(VALUE(SUBSTITUTE(SUBSTITUTE(G32&amp;"","$",""),",",""))-$E32)&lt;=0.01,1,0),IF($C32="date",IF(INT(IF(ISNUMBER(G32),G32,DATEVALUE(G32)))=$E32,1,0),IF($C32="number",IF(VALUE(G32&amp;"")=$E32,1,0),IF(SUBSTITUTE(SUBSTITUTE(SUBSTITUTE(SUBSTITUTE(SUBSTITUTE(SUBSTITUTE(SUBSTITUTE(UPPER(G32&amp;""),"(FICTIONAL)","")," ",""),"-",""),".",""),",",""),"#",""),"/","")=SUBSTITUTE(SUBSTITUTE(SUBSTITUTE(SUBSTITUTE(SUBSTITUTE(SUBSTITUTE(SUBSTITUTE(UPPER($E32&amp;""),"(FICTIONAL)","")," ",""),"-",""),".",""),",",""),"#",""),"/",""),1,0)))),0))</f>
        <v/>
      </c>
      <c r="K32" s="33" t="str">
        <f aca="false">IF(H32="","",IFERROR(IF($C32="amount",IF(ABS(VALUE(SUBSTITUTE(SUBSTITUTE(H32&amp;"","$",""),",",""))-$E32)&lt;=0.01,1,0),IF($C32="date",IF(INT(IF(ISNUMBER(H32),H32,DATEVALUE(H32)))=$E32,1,0),IF($C32="number",IF(VALUE(H32&amp;"")=$E32,1,0),IF(SUBSTITUTE(SUBSTITUTE(SUBSTITUTE(SUBSTITUTE(SUBSTITUTE(SUBSTITUTE(SUBSTITUTE(UPPER(H32&amp;""),"(FICTIONAL)","")," ",""),"-",""),".",""),",",""),"#",""),"/","")=SUBSTITUTE(SUBSTITUTE(SUBSTITUTE(SUBSTITUTE(SUBSTITUTE(SUBSTITUTE(SUBSTITUTE(UPPER($E32&amp;""),"(FICTIONAL)","")," ",""),"-",""),".",""),",",""),"#",""),"/",""),1,0)))),0))</f>
        <v/>
      </c>
      <c r="L32" s="34"/>
    </row>
    <row r="33" customFormat="false" ht="15" hidden="false" customHeight="false" outlineLevel="0" collapsed="false">
      <c r="A33" s="31" t="s">
        <v>83</v>
      </c>
      <c r="B33" s="31" t="s">
        <v>80</v>
      </c>
      <c r="C33" s="31" t="s">
        <v>78</v>
      </c>
      <c r="D33" s="31" t="s">
        <v>64</v>
      </c>
      <c r="E33" s="36" t="n">
        <v>7590.23</v>
      </c>
      <c r="F33" s="32"/>
      <c r="G33" s="32"/>
      <c r="H33" s="32"/>
      <c r="I33" s="33" t="str">
        <f aca="false">IF(F33="","",IFERROR(IF($C33="amount",IF(ABS(VALUE(SUBSTITUTE(SUBSTITUTE(F33&amp;"","$",""),",",""))-$E33)&lt;=0.01,1,0),IF($C33="date",IF(INT(IF(ISNUMBER(F33),F33,DATEVALUE(F33)))=$E33,1,0),IF($C33="number",IF(VALUE(F33&amp;"")=$E33,1,0),IF(SUBSTITUTE(SUBSTITUTE(SUBSTITUTE(SUBSTITUTE(SUBSTITUTE(SUBSTITUTE(SUBSTITUTE(UPPER(F33&amp;""),"(FICTIONAL)","")," ",""),"-",""),".",""),",",""),"#",""),"/","")=SUBSTITUTE(SUBSTITUTE(SUBSTITUTE(SUBSTITUTE(SUBSTITUTE(SUBSTITUTE(SUBSTITUTE(UPPER($E33&amp;""),"(FICTIONAL)","")," ",""),"-",""),".",""),",",""),"#",""),"/",""),1,0)))),0))</f>
        <v/>
      </c>
      <c r="J33" s="33" t="str">
        <f aca="false">IF(G33="","",IFERROR(IF($C33="amount",IF(ABS(VALUE(SUBSTITUTE(SUBSTITUTE(G33&amp;"","$",""),",",""))-$E33)&lt;=0.01,1,0),IF($C33="date",IF(INT(IF(ISNUMBER(G33),G33,DATEVALUE(G33)))=$E33,1,0),IF($C33="number",IF(VALUE(G33&amp;"")=$E33,1,0),IF(SUBSTITUTE(SUBSTITUTE(SUBSTITUTE(SUBSTITUTE(SUBSTITUTE(SUBSTITUTE(SUBSTITUTE(UPPER(G33&amp;""),"(FICTIONAL)","")," ",""),"-",""),".",""),",",""),"#",""),"/","")=SUBSTITUTE(SUBSTITUTE(SUBSTITUTE(SUBSTITUTE(SUBSTITUTE(SUBSTITUTE(SUBSTITUTE(UPPER($E33&amp;""),"(FICTIONAL)","")," ",""),"-",""),".",""),",",""),"#",""),"/",""),1,0)))),0))</f>
        <v/>
      </c>
      <c r="K33" s="33" t="str">
        <f aca="false">IF(H33="","",IFERROR(IF($C33="amount",IF(ABS(VALUE(SUBSTITUTE(SUBSTITUTE(H33&amp;"","$",""),",",""))-$E33)&lt;=0.01,1,0),IF($C33="date",IF(INT(IF(ISNUMBER(H33),H33,DATEVALUE(H33)))=$E33,1,0),IF($C33="number",IF(VALUE(H33&amp;"")=$E33,1,0),IF(SUBSTITUTE(SUBSTITUTE(SUBSTITUTE(SUBSTITUTE(SUBSTITUTE(SUBSTITUTE(SUBSTITUTE(UPPER(H33&amp;""),"(FICTIONAL)","")," ",""),"-",""),".",""),",",""),"#",""),"/","")=SUBSTITUTE(SUBSTITUTE(SUBSTITUTE(SUBSTITUTE(SUBSTITUTE(SUBSTITUTE(SUBSTITUTE(UPPER($E33&amp;""),"(FICTIONAL)","")," ",""),"-",""),".",""),",",""),"#",""),"/",""),1,0)))),0))</f>
        <v/>
      </c>
      <c r="L33" s="34"/>
    </row>
    <row r="34" customFormat="false" ht="15" hidden="false" customHeight="false" outlineLevel="0" collapsed="false">
      <c r="A34" s="31" t="s">
        <v>83</v>
      </c>
      <c r="B34" s="31" t="s">
        <v>81</v>
      </c>
      <c r="C34" s="31" t="s">
        <v>63</v>
      </c>
      <c r="D34" s="31" t="s">
        <v>64</v>
      </c>
      <c r="E34" s="31" t="s">
        <v>89</v>
      </c>
      <c r="F34" s="32"/>
      <c r="G34" s="32"/>
      <c r="H34" s="32"/>
      <c r="I34" s="33" t="str">
        <f aca="false">IF(F34="","",IFERROR(IF($C34="amount",IF(ABS(VALUE(SUBSTITUTE(SUBSTITUTE(F34&amp;"","$",""),",",""))-$E34)&lt;=0.01,1,0),IF($C34="date",IF(INT(IF(ISNUMBER(F34),F34,DATEVALUE(F34)))=$E34,1,0),IF($C34="number",IF(VALUE(F34&amp;"")=$E34,1,0),IF(SUBSTITUTE(SUBSTITUTE(SUBSTITUTE(SUBSTITUTE(SUBSTITUTE(SUBSTITUTE(SUBSTITUTE(UPPER(F34&amp;""),"(FICTIONAL)","")," ",""),"-",""),".",""),",",""),"#",""),"/","")=SUBSTITUTE(SUBSTITUTE(SUBSTITUTE(SUBSTITUTE(SUBSTITUTE(SUBSTITUTE(SUBSTITUTE(UPPER($E34&amp;""),"(FICTIONAL)","")," ",""),"-",""),".",""),",",""),"#",""),"/",""),1,0)))),0))</f>
        <v/>
      </c>
      <c r="J34" s="33" t="str">
        <f aca="false">IF(G34="","",IFERROR(IF($C34="amount",IF(ABS(VALUE(SUBSTITUTE(SUBSTITUTE(G34&amp;"","$",""),",",""))-$E34)&lt;=0.01,1,0),IF($C34="date",IF(INT(IF(ISNUMBER(G34),G34,DATEVALUE(G34)))=$E34,1,0),IF($C34="number",IF(VALUE(G34&amp;"")=$E34,1,0),IF(SUBSTITUTE(SUBSTITUTE(SUBSTITUTE(SUBSTITUTE(SUBSTITUTE(SUBSTITUTE(SUBSTITUTE(UPPER(G34&amp;""),"(FICTIONAL)","")," ",""),"-",""),".",""),",",""),"#",""),"/","")=SUBSTITUTE(SUBSTITUTE(SUBSTITUTE(SUBSTITUTE(SUBSTITUTE(SUBSTITUTE(SUBSTITUTE(UPPER($E34&amp;""),"(FICTIONAL)","")," ",""),"-",""),".",""),",",""),"#",""),"/",""),1,0)))),0))</f>
        <v/>
      </c>
      <c r="K34" s="33" t="str">
        <f aca="false">IF(H34="","",IFERROR(IF($C34="amount",IF(ABS(VALUE(SUBSTITUTE(SUBSTITUTE(H34&amp;"","$",""),",",""))-$E34)&lt;=0.01,1,0),IF($C34="date",IF(INT(IF(ISNUMBER(H34),H34,DATEVALUE(H34)))=$E34,1,0),IF($C34="number",IF(VALUE(H34&amp;"")=$E34,1,0),IF(SUBSTITUTE(SUBSTITUTE(SUBSTITUTE(SUBSTITUTE(SUBSTITUTE(SUBSTITUTE(SUBSTITUTE(UPPER(H34&amp;""),"(FICTIONAL)","")," ",""),"-",""),".",""),",",""),"#",""),"/","")=SUBSTITUTE(SUBSTITUTE(SUBSTITUTE(SUBSTITUTE(SUBSTITUTE(SUBSTITUTE(SUBSTITUTE(UPPER($E34&amp;""),"(FICTIONAL)","")," ",""),"-",""),".",""),",",""),"#",""),"/",""),1,0)))),0))</f>
        <v/>
      </c>
      <c r="L34" s="34"/>
    </row>
    <row r="35" customFormat="false" ht="15" hidden="false" customHeight="false" outlineLevel="0" collapsed="false">
      <c r="A35" s="31" t="s">
        <v>90</v>
      </c>
      <c r="B35" s="31" t="s">
        <v>62</v>
      </c>
      <c r="C35" s="31" t="s">
        <v>63</v>
      </c>
      <c r="D35" s="31" t="s">
        <v>64</v>
      </c>
      <c r="E35" s="31" t="s">
        <v>91</v>
      </c>
      <c r="F35" s="32"/>
      <c r="G35" s="32"/>
      <c r="H35" s="32"/>
      <c r="I35" s="33" t="str">
        <f aca="false">IF(F35="","",IFERROR(IF($C35="amount",IF(ABS(VALUE(SUBSTITUTE(SUBSTITUTE(F35&amp;"","$",""),",",""))-$E35)&lt;=0.01,1,0),IF($C35="date",IF(INT(IF(ISNUMBER(F35),F35,DATEVALUE(F35)))=$E35,1,0),IF($C35="number",IF(VALUE(F35&amp;"")=$E35,1,0),IF(SUBSTITUTE(SUBSTITUTE(SUBSTITUTE(SUBSTITUTE(SUBSTITUTE(SUBSTITUTE(SUBSTITUTE(UPPER(F35&amp;""),"(FICTIONAL)","")," ",""),"-",""),".",""),",",""),"#",""),"/","")=SUBSTITUTE(SUBSTITUTE(SUBSTITUTE(SUBSTITUTE(SUBSTITUTE(SUBSTITUTE(SUBSTITUTE(UPPER($E35&amp;""),"(FICTIONAL)","")," ",""),"-",""),".",""),",",""),"#",""),"/",""),1,0)))),0))</f>
        <v/>
      </c>
      <c r="J35" s="33" t="str">
        <f aca="false">IF(G35="","",IFERROR(IF($C35="amount",IF(ABS(VALUE(SUBSTITUTE(SUBSTITUTE(G35&amp;"","$",""),",",""))-$E35)&lt;=0.01,1,0),IF($C35="date",IF(INT(IF(ISNUMBER(G35),G35,DATEVALUE(G35)))=$E35,1,0),IF($C35="number",IF(VALUE(G35&amp;"")=$E35,1,0),IF(SUBSTITUTE(SUBSTITUTE(SUBSTITUTE(SUBSTITUTE(SUBSTITUTE(SUBSTITUTE(SUBSTITUTE(UPPER(G35&amp;""),"(FICTIONAL)","")," ",""),"-",""),".",""),",",""),"#",""),"/","")=SUBSTITUTE(SUBSTITUTE(SUBSTITUTE(SUBSTITUTE(SUBSTITUTE(SUBSTITUTE(SUBSTITUTE(UPPER($E35&amp;""),"(FICTIONAL)","")," ",""),"-",""),".",""),",",""),"#",""),"/",""),1,0)))),0))</f>
        <v/>
      </c>
      <c r="K35" s="33" t="str">
        <f aca="false">IF(H35="","",IFERROR(IF($C35="amount",IF(ABS(VALUE(SUBSTITUTE(SUBSTITUTE(H35&amp;"","$",""),",",""))-$E35)&lt;=0.01,1,0),IF($C35="date",IF(INT(IF(ISNUMBER(H35),H35,DATEVALUE(H35)))=$E35,1,0),IF($C35="number",IF(VALUE(H35&amp;"")=$E35,1,0),IF(SUBSTITUTE(SUBSTITUTE(SUBSTITUTE(SUBSTITUTE(SUBSTITUTE(SUBSTITUTE(SUBSTITUTE(UPPER(H35&amp;""),"(FICTIONAL)","")," ",""),"-",""),".",""),",",""),"#",""),"/","")=SUBSTITUTE(SUBSTITUTE(SUBSTITUTE(SUBSTITUTE(SUBSTITUTE(SUBSTITUTE(SUBSTITUTE(UPPER($E35&amp;""),"(FICTIONAL)","")," ",""),"-",""),".",""),",",""),"#",""),"/",""),1,0)))),0))</f>
        <v/>
      </c>
      <c r="L35" s="34"/>
    </row>
    <row r="36" customFormat="false" ht="15" hidden="false" customHeight="false" outlineLevel="0" collapsed="false">
      <c r="A36" s="31" t="s">
        <v>90</v>
      </c>
      <c r="B36" s="31" t="s">
        <v>66</v>
      </c>
      <c r="C36" s="31" t="s">
        <v>63</v>
      </c>
      <c r="D36" s="31" t="s">
        <v>64</v>
      </c>
      <c r="E36" s="31" t="s">
        <v>92</v>
      </c>
      <c r="F36" s="32"/>
      <c r="G36" s="32"/>
      <c r="H36" s="32"/>
      <c r="I36" s="33" t="str">
        <f aca="false">IF(F36="","",IFERROR(IF($C36="amount",IF(ABS(VALUE(SUBSTITUTE(SUBSTITUTE(F36&amp;"","$",""),",",""))-$E36)&lt;=0.01,1,0),IF($C36="date",IF(INT(IF(ISNUMBER(F36),F36,DATEVALUE(F36)))=$E36,1,0),IF($C36="number",IF(VALUE(F36&amp;"")=$E36,1,0),IF(SUBSTITUTE(SUBSTITUTE(SUBSTITUTE(SUBSTITUTE(SUBSTITUTE(SUBSTITUTE(SUBSTITUTE(UPPER(F36&amp;""),"(FICTIONAL)","")," ",""),"-",""),".",""),",",""),"#",""),"/","")=SUBSTITUTE(SUBSTITUTE(SUBSTITUTE(SUBSTITUTE(SUBSTITUTE(SUBSTITUTE(SUBSTITUTE(UPPER($E36&amp;""),"(FICTIONAL)","")," ",""),"-",""),".",""),",",""),"#",""),"/",""),1,0)))),0))</f>
        <v/>
      </c>
      <c r="J36" s="33" t="str">
        <f aca="false">IF(G36="","",IFERROR(IF($C36="amount",IF(ABS(VALUE(SUBSTITUTE(SUBSTITUTE(G36&amp;"","$",""),",",""))-$E36)&lt;=0.01,1,0),IF($C36="date",IF(INT(IF(ISNUMBER(G36),G36,DATEVALUE(G36)))=$E36,1,0),IF($C36="number",IF(VALUE(G36&amp;"")=$E36,1,0),IF(SUBSTITUTE(SUBSTITUTE(SUBSTITUTE(SUBSTITUTE(SUBSTITUTE(SUBSTITUTE(SUBSTITUTE(UPPER(G36&amp;""),"(FICTIONAL)","")," ",""),"-",""),".",""),",",""),"#",""),"/","")=SUBSTITUTE(SUBSTITUTE(SUBSTITUTE(SUBSTITUTE(SUBSTITUTE(SUBSTITUTE(SUBSTITUTE(UPPER($E36&amp;""),"(FICTIONAL)","")," ",""),"-",""),".",""),",",""),"#",""),"/",""),1,0)))),0))</f>
        <v/>
      </c>
      <c r="K36" s="33" t="str">
        <f aca="false">IF(H36="","",IFERROR(IF($C36="amount",IF(ABS(VALUE(SUBSTITUTE(SUBSTITUTE(H36&amp;"","$",""),",",""))-$E36)&lt;=0.01,1,0),IF($C36="date",IF(INT(IF(ISNUMBER(H36),H36,DATEVALUE(H36)))=$E36,1,0),IF($C36="number",IF(VALUE(H36&amp;"")=$E36,1,0),IF(SUBSTITUTE(SUBSTITUTE(SUBSTITUTE(SUBSTITUTE(SUBSTITUTE(SUBSTITUTE(SUBSTITUTE(UPPER(H36&amp;""),"(FICTIONAL)","")," ",""),"-",""),".",""),",",""),"#",""),"/","")=SUBSTITUTE(SUBSTITUTE(SUBSTITUTE(SUBSTITUTE(SUBSTITUTE(SUBSTITUTE(SUBSTITUTE(UPPER($E36&amp;""),"(FICTIONAL)","")," ",""),"-",""),".",""),",",""),"#",""),"/",""),1,0)))),0))</f>
        <v/>
      </c>
      <c r="L36" s="34"/>
    </row>
    <row r="37" customFormat="false" ht="15" hidden="false" customHeight="false" outlineLevel="0" collapsed="false">
      <c r="A37" s="31" t="s">
        <v>90</v>
      </c>
      <c r="B37" s="31" t="s">
        <v>68</v>
      </c>
      <c r="C37" s="31" t="s">
        <v>69</v>
      </c>
      <c r="D37" s="31" t="s">
        <v>64</v>
      </c>
      <c r="E37" s="35" t="n">
        <v>46371</v>
      </c>
      <c r="F37" s="32"/>
      <c r="G37" s="32"/>
      <c r="H37" s="32"/>
      <c r="I37" s="33" t="str">
        <f aca="false">IF(F37="","",IFERROR(IF($C37="amount",IF(ABS(VALUE(SUBSTITUTE(SUBSTITUTE(F37&amp;"","$",""),",",""))-$E37)&lt;=0.01,1,0),IF($C37="date",IF(INT(IF(ISNUMBER(F37),F37,DATEVALUE(F37)))=$E37,1,0),IF($C37="number",IF(VALUE(F37&amp;"")=$E37,1,0),IF(SUBSTITUTE(SUBSTITUTE(SUBSTITUTE(SUBSTITUTE(SUBSTITUTE(SUBSTITUTE(SUBSTITUTE(UPPER(F37&amp;""),"(FICTIONAL)","")," ",""),"-",""),".",""),",",""),"#",""),"/","")=SUBSTITUTE(SUBSTITUTE(SUBSTITUTE(SUBSTITUTE(SUBSTITUTE(SUBSTITUTE(SUBSTITUTE(UPPER($E37&amp;""),"(FICTIONAL)","")," ",""),"-",""),".",""),",",""),"#",""),"/",""),1,0)))),0))</f>
        <v/>
      </c>
      <c r="J37" s="33" t="str">
        <f aca="false">IF(G37="","",IFERROR(IF($C37="amount",IF(ABS(VALUE(SUBSTITUTE(SUBSTITUTE(G37&amp;"","$",""),",",""))-$E37)&lt;=0.01,1,0),IF($C37="date",IF(INT(IF(ISNUMBER(G37),G37,DATEVALUE(G37)))=$E37,1,0),IF($C37="number",IF(VALUE(G37&amp;"")=$E37,1,0),IF(SUBSTITUTE(SUBSTITUTE(SUBSTITUTE(SUBSTITUTE(SUBSTITUTE(SUBSTITUTE(SUBSTITUTE(UPPER(G37&amp;""),"(FICTIONAL)","")," ",""),"-",""),".",""),",",""),"#",""),"/","")=SUBSTITUTE(SUBSTITUTE(SUBSTITUTE(SUBSTITUTE(SUBSTITUTE(SUBSTITUTE(SUBSTITUTE(UPPER($E37&amp;""),"(FICTIONAL)","")," ",""),"-",""),".",""),",",""),"#",""),"/",""),1,0)))),0))</f>
        <v/>
      </c>
      <c r="K37" s="33" t="str">
        <f aca="false">IF(H37="","",IFERROR(IF($C37="amount",IF(ABS(VALUE(SUBSTITUTE(SUBSTITUTE(H37&amp;"","$",""),",",""))-$E37)&lt;=0.01,1,0),IF($C37="date",IF(INT(IF(ISNUMBER(H37),H37,DATEVALUE(H37)))=$E37,1,0),IF($C37="number",IF(VALUE(H37&amp;"")=$E37,1,0),IF(SUBSTITUTE(SUBSTITUTE(SUBSTITUTE(SUBSTITUTE(SUBSTITUTE(SUBSTITUTE(SUBSTITUTE(UPPER(H37&amp;""),"(FICTIONAL)","")," ",""),"-",""),".",""),",",""),"#",""),"/","")=SUBSTITUTE(SUBSTITUTE(SUBSTITUTE(SUBSTITUTE(SUBSTITUTE(SUBSTITUTE(SUBSTITUTE(UPPER($E37&amp;""),"(FICTIONAL)","")," ",""),"-",""),".",""),",",""),"#",""),"/",""),1,0)))),0))</f>
        <v/>
      </c>
      <c r="L37" s="34"/>
    </row>
    <row r="38" customFormat="false" ht="15" hidden="false" customHeight="false" outlineLevel="0" collapsed="false">
      <c r="A38" s="31" t="s">
        <v>90</v>
      </c>
      <c r="B38" s="31" t="s">
        <v>20</v>
      </c>
      <c r="C38" s="31" t="s">
        <v>69</v>
      </c>
      <c r="D38" s="31" t="s">
        <v>70</v>
      </c>
      <c r="E38" s="35" t="n">
        <v>46386</v>
      </c>
      <c r="F38" s="32"/>
      <c r="G38" s="32"/>
      <c r="H38" s="32"/>
      <c r="I38" s="33" t="str">
        <f aca="false">IF(F38="","",IFERROR(IF($C38="amount",IF(ABS(VALUE(SUBSTITUTE(SUBSTITUTE(F38&amp;"","$",""),",",""))-$E38)&lt;=0.01,1,0),IF($C38="date",IF(INT(IF(ISNUMBER(F38),F38,DATEVALUE(F38)))=$E38,1,0),IF($C38="number",IF(VALUE(F38&amp;"")=$E38,1,0),IF(SUBSTITUTE(SUBSTITUTE(SUBSTITUTE(SUBSTITUTE(SUBSTITUTE(SUBSTITUTE(SUBSTITUTE(UPPER(F38&amp;""),"(FICTIONAL)","")," ",""),"-",""),".",""),",",""),"#",""),"/","")=SUBSTITUTE(SUBSTITUTE(SUBSTITUTE(SUBSTITUTE(SUBSTITUTE(SUBSTITUTE(SUBSTITUTE(UPPER($E38&amp;""),"(FICTIONAL)","")," ",""),"-",""),".",""),",",""),"#",""),"/",""),1,0)))),0))</f>
        <v/>
      </c>
      <c r="J38" s="33" t="str">
        <f aca="false">IF(G38="","",IFERROR(IF($C38="amount",IF(ABS(VALUE(SUBSTITUTE(SUBSTITUTE(G38&amp;"","$",""),",",""))-$E38)&lt;=0.01,1,0),IF($C38="date",IF(INT(IF(ISNUMBER(G38),G38,DATEVALUE(G38)))=$E38,1,0),IF($C38="number",IF(VALUE(G38&amp;"")=$E38,1,0),IF(SUBSTITUTE(SUBSTITUTE(SUBSTITUTE(SUBSTITUTE(SUBSTITUTE(SUBSTITUTE(SUBSTITUTE(UPPER(G38&amp;""),"(FICTIONAL)","")," ",""),"-",""),".",""),",",""),"#",""),"/","")=SUBSTITUTE(SUBSTITUTE(SUBSTITUTE(SUBSTITUTE(SUBSTITUTE(SUBSTITUTE(SUBSTITUTE(UPPER($E38&amp;""),"(FICTIONAL)","")," ",""),"-",""),".",""),",",""),"#",""),"/",""),1,0)))),0))</f>
        <v/>
      </c>
      <c r="K38" s="33" t="str">
        <f aca="false">IF(H38="","",IFERROR(IF($C38="amount",IF(ABS(VALUE(SUBSTITUTE(SUBSTITUTE(H38&amp;"","$",""),",",""))-$E38)&lt;=0.01,1,0),IF($C38="date",IF(INT(IF(ISNUMBER(H38),H38,DATEVALUE(H38)))=$E38,1,0),IF($C38="number",IF(VALUE(H38&amp;"")=$E38,1,0),IF(SUBSTITUTE(SUBSTITUTE(SUBSTITUTE(SUBSTITUTE(SUBSTITUTE(SUBSTITUTE(SUBSTITUTE(UPPER(H38&amp;""),"(FICTIONAL)","")," ",""),"-",""),".",""),",",""),"#",""),"/","")=SUBSTITUTE(SUBSTITUTE(SUBSTITUTE(SUBSTITUTE(SUBSTITUTE(SUBSTITUTE(SUBSTITUTE(UPPER($E38&amp;""),"(FICTIONAL)","")," ",""),"-",""),".",""),",",""),"#",""),"/",""),1,0)))),0))</f>
        <v/>
      </c>
      <c r="L38" s="34"/>
    </row>
    <row r="39" customFormat="false" ht="15" hidden="false" customHeight="false" outlineLevel="0" collapsed="false">
      <c r="A39" s="31" t="s">
        <v>90</v>
      </c>
      <c r="B39" s="31" t="s">
        <v>71</v>
      </c>
      <c r="C39" s="31" t="s">
        <v>63</v>
      </c>
      <c r="D39" s="31" t="s">
        <v>64</v>
      </c>
      <c r="E39" s="31" t="s">
        <v>93</v>
      </c>
      <c r="F39" s="32"/>
      <c r="G39" s="32"/>
      <c r="H39" s="32"/>
      <c r="I39" s="33" t="str">
        <f aca="false">IF(F39="","",IFERROR(IF($C39="amount",IF(ABS(VALUE(SUBSTITUTE(SUBSTITUTE(F39&amp;"","$",""),",",""))-$E39)&lt;=0.01,1,0),IF($C39="date",IF(INT(IF(ISNUMBER(F39),F39,DATEVALUE(F39)))=$E39,1,0),IF($C39="number",IF(VALUE(F39&amp;"")=$E39,1,0),IF(SUBSTITUTE(SUBSTITUTE(SUBSTITUTE(SUBSTITUTE(SUBSTITUTE(SUBSTITUTE(SUBSTITUTE(UPPER(F39&amp;""),"(FICTIONAL)","")," ",""),"-",""),".",""),",",""),"#",""),"/","")=SUBSTITUTE(SUBSTITUTE(SUBSTITUTE(SUBSTITUTE(SUBSTITUTE(SUBSTITUTE(SUBSTITUTE(UPPER($E39&amp;""),"(FICTIONAL)","")," ",""),"-",""),".",""),",",""),"#",""),"/",""),1,0)))),0))</f>
        <v/>
      </c>
      <c r="J39" s="33" t="str">
        <f aca="false">IF(G39="","",IFERROR(IF($C39="amount",IF(ABS(VALUE(SUBSTITUTE(SUBSTITUTE(G39&amp;"","$",""),",",""))-$E39)&lt;=0.01,1,0),IF($C39="date",IF(INT(IF(ISNUMBER(G39),G39,DATEVALUE(G39)))=$E39,1,0),IF($C39="number",IF(VALUE(G39&amp;"")=$E39,1,0),IF(SUBSTITUTE(SUBSTITUTE(SUBSTITUTE(SUBSTITUTE(SUBSTITUTE(SUBSTITUTE(SUBSTITUTE(UPPER(G39&amp;""),"(FICTIONAL)","")," ",""),"-",""),".",""),",",""),"#",""),"/","")=SUBSTITUTE(SUBSTITUTE(SUBSTITUTE(SUBSTITUTE(SUBSTITUTE(SUBSTITUTE(SUBSTITUTE(UPPER($E39&amp;""),"(FICTIONAL)","")," ",""),"-",""),".",""),",",""),"#",""),"/",""),1,0)))),0))</f>
        <v/>
      </c>
      <c r="K39" s="33" t="str">
        <f aca="false">IF(H39="","",IFERROR(IF($C39="amount",IF(ABS(VALUE(SUBSTITUTE(SUBSTITUTE(H39&amp;"","$",""),",",""))-$E39)&lt;=0.01,1,0),IF($C39="date",IF(INT(IF(ISNUMBER(H39),H39,DATEVALUE(H39)))=$E39,1,0),IF($C39="number",IF(VALUE(H39&amp;"")=$E39,1,0),IF(SUBSTITUTE(SUBSTITUTE(SUBSTITUTE(SUBSTITUTE(SUBSTITUTE(SUBSTITUTE(SUBSTITUTE(UPPER(H39&amp;""),"(FICTIONAL)","")," ",""),"-",""),".",""),",",""),"#",""),"/","")=SUBSTITUTE(SUBSTITUTE(SUBSTITUTE(SUBSTITUTE(SUBSTITUTE(SUBSTITUTE(SUBSTITUTE(UPPER($E39&amp;""),"(FICTIONAL)","")," ",""),"-",""),".",""),",",""),"#",""),"/",""),1,0)))),0))</f>
        <v/>
      </c>
      <c r="L39" s="34"/>
    </row>
    <row r="40" customFormat="false" ht="25.35" hidden="false" customHeight="false" outlineLevel="0" collapsed="false">
      <c r="A40" s="31" t="s">
        <v>90</v>
      </c>
      <c r="B40" s="31" t="s">
        <v>24</v>
      </c>
      <c r="C40" s="31" t="s">
        <v>63</v>
      </c>
      <c r="D40" s="31" t="s">
        <v>70</v>
      </c>
      <c r="E40" s="31" t="s">
        <v>94</v>
      </c>
      <c r="F40" s="32"/>
      <c r="G40" s="32"/>
      <c r="H40" s="32"/>
      <c r="I40" s="33" t="str">
        <f aca="false">IF(F40="","",IFERROR(IF($C40="amount",IF(ABS(VALUE(SUBSTITUTE(SUBSTITUTE(F40&amp;"","$",""),",",""))-$E40)&lt;=0.01,1,0),IF($C40="date",IF(INT(IF(ISNUMBER(F40),F40,DATEVALUE(F40)))=$E40,1,0),IF($C40="number",IF(VALUE(F40&amp;"")=$E40,1,0),IF(SUBSTITUTE(SUBSTITUTE(SUBSTITUTE(SUBSTITUTE(SUBSTITUTE(SUBSTITUTE(SUBSTITUTE(UPPER(F40&amp;""),"(FICTIONAL)","")," ",""),"-",""),".",""),",",""),"#",""),"/","")=SUBSTITUTE(SUBSTITUTE(SUBSTITUTE(SUBSTITUTE(SUBSTITUTE(SUBSTITUTE(SUBSTITUTE(UPPER($E40&amp;""),"(FICTIONAL)","")," ",""),"-",""),".",""),",",""),"#",""),"/",""),1,0)))),0))</f>
        <v/>
      </c>
      <c r="J40" s="33" t="str">
        <f aca="false">IF(G40="","",IFERROR(IF($C40="amount",IF(ABS(VALUE(SUBSTITUTE(SUBSTITUTE(G40&amp;"","$",""),",",""))-$E40)&lt;=0.01,1,0),IF($C40="date",IF(INT(IF(ISNUMBER(G40),G40,DATEVALUE(G40)))=$E40,1,0),IF($C40="number",IF(VALUE(G40&amp;"")=$E40,1,0),IF(SUBSTITUTE(SUBSTITUTE(SUBSTITUTE(SUBSTITUTE(SUBSTITUTE(SUBSTITUTE(SUBSTITUTE(UPPER(G40&amp;""),"(FICTIONAL)","")," ",""),"-",""),".",""),",",""),"#",""),"/","")=SUBSTITUTE(SUBSTITUTE(SUBSTITUTE(SUBSTITUTE(SUBSTITUTE(SUBSTITUTE(SUBSTITUTE(UPPER($E40&amp;""),"(FICTIONAL)","")," ",""),"-",""),".",""),",",""),"#",""),"/",""),1,0)))),0))</f>
        <v/>
      </c>
      <c r="K40" s="33" t="str">
        <f aca="false">IF(H40="","",IFERROR(IF($C40="amount",IF(ABS(VALUE(SUBSTITUTE(SUBSTITUTE(H40&amp;"","$",""),",",""))-$E40)&lt;=0.01,1,0),IF($C40="date",IF(INT(IF(ISNUMBER(H40),H40,DATEVALUE(H40)))=$E40,1,0),IF($C40="number",IF(VALUE(H40&amp;"")=$E40,1,0),IF(SUBSTITUTE(SUBSTITUTE(SUBSTITUTE(SUBSTITUTE(SUBSTITUTE(SUBSTITUTE(SUBSTITUTE(UPPER(H40&amp;""),"(FICTIONAL)","")," ",""),"-",""),".",""),",",""),"#",""),"/","")=SUBSTITUTE(SUBSTITUTE(SUBSTITUTE(SUBSTITUTE(SUBSTITUTE(SUBSTITUTE(SUBSTITUTE(UPPER($E40&amp;""),"(FICTIONAL)","")," ",""),"-",""),".",""),",",""),"#",""),"/",""),1,0)))),0))</f>
        <v/>
      </c>
      <c r="L40" s="34"/>
    </row>
    <row r="41" customFormat="false" ht="15" hidden="false" customHeight="false" outlineLevel="0" collapsed="false">
      <c r="A41" s="31" t="s">
        <v>90</v>
      </c>
      <c r="B41" s="31" t="s">
        <v>26</v>
      </c>
      <c r="C41" s="31" t="s">
        <v>63</v>
      </c>
      <c r="D41" s="31" t="s">
        <v>70</v>
      </c>
      <c r="E41" s="31" t="s">
        <v>95</v>
      </c>
      <c r="F41" s="32"/>
      <c r="G41" s="32"/>
      <c r="H41" s="32"/>
      <c r="I41" s="33" t="str">
        <f aca="false">IF(F41="","",IFERROR(IF($C41="amount",IF(ABS(VALUE(SUBSTITUTE(SUBSTITUTE(F41&amp;"","$",""),",",""))-$E41)&lt;=0.01,1,0),IF($C41="date",IF(INT(IF(ISNUMBER(F41),F41,DATEVALUE(F41)))=$E41,1,0),IF($C41="number",IF(VALUE(F41&amp;"")=$E41,1,0),IF(SUBSTITUTE(SUBSTITUTE(SUBSTITUTE(SUBSTITUTE(SUBSTITUTE(SUBSTITUTE(SUBSTITUTE(UPPER(F41&amp;""),"(FICTIONAL)","")," ",""),"-",""),".",""),",",""),"#",""),"/","")=SUBSTITUTE(SUBSTITUTE(SUBSTITUTE(SUBSTITUTE(SUBSTITUTE(SUBSTITUTE(SUBSTITUTE(UPPER($E41&amp;""),"(FICTIONAL)","")," ",""),"-",""),".",""),",",""),"#",""),"/",""),1,0)))),0))</f>
        <v/>
      </c>
      <c r="J41" s="33" t="str">
        <f aca="false">IF(G41="","",IFERROR(IF($C41="amount",IF(ABS(VALUE(SUBSTITUTE(SUBSTITUTE(G41&amp;"","$",""),",",""))-$E41)&lt;=0.01,1,0),IF($C41="date",IF(INT(IF(ISNUMBER(G41),G41,DATEVALUE(G41)))=$E41,1,0),IF($C41="number",IF(VALUE(G41&amp;"")=$E41,1,0),IF(SUBSTITUTE(SUBSTITUTE(SUBSTITUTE(SUBSTITUTE(SUBSTITUTE(SUBSTITUTE(SUBSTITUTE(UPPER(G41&amp;""),"(FICTIONAL)","")," ",""),"-",""),".",""),",",""),"#",""),"/","")=SUBSTITUTE(SUBSTITUTE(SUBSTITUTE(SUBSTITUTE(SUBSTITUTE(SUBSTITUTE(SUBSTITUTE(UPPER($E41&amp;""),"(FICTIONAL)","")," ",""),"-",""),".",""),",",""),"#",""),"/",""),1,0)))),0))</f>
        <v/>
      </c>
      <c r="K41" s="33" t="str">
        <f aca="false">IF(H41="","",IFERROR(IF($C41="amount",IF(ABS(VALUE(SUBSTITUTE(SUBSTITUTE(H41&amp;"","$",""),",",""))-$E41)&lt;=0.01,1,0),IF($C41="date",IF(INT(IF(ISNUMBER(H41),H41,DATEVALUE(H41)))=$E41,1,0),IF($C41="number",IF(VALUE(H41&amp;"")=$E41,1,0),IF(SUBSTITUTE(SUBSTITUTE(SUBSTITUTE(SUBSTITUTE(SUBSTITUTE(SUBSTITUTE(SUBSTITUTE(UPPER(H41&amp;""),"(FICTIONAL)","")," ",""),"-",""),".",""),",",""),"#",""),"/","")=SUBSTITUTE(SUBSTITUTE(SUBSTITUTE(SUBSTITUTE(SUBSTITUTE(SUBSTITUTE(SUBSTITUTE(UPPER($E41&amp;""),"(FICTIONAL)","")," ",""),"-",""),".",""),",",""),"#",""),"/",""),1,0)))),0))</f>
        <v/>
      </c>
      <c r="L41" s="34"/>
    </row>
    <row r="42" customFormat="false" ht="15" hidden="false" customHeight="false" outlineLevel="0" collapsed="false">
      <c r="A42" s="31" t="s">
        <v>90</v>
      </c>
      <c r="B42" s="31" t="s">
        <v>27</v>
      </c>
      <c r="C42" s="31" t="s">
        <v>75</v>
      </c>
      <c r="D42" s="31" t="s">
        <v>70</v>
      </c>
      <c r="E42" s="31" t="n">
        <v>3</v>
      </c>
      <c r="F42" s="32"/>
      <c r="G42" s="32"/>
      <c r="H42" s="32"/>
      <c r="I42" s="33" t="str">
        <f aca="false">IF(F42="","",IFERROR(IF($C42="amount",IF(ABS(VALUE(SUBSTITUTE(SUBSTITUTE(F42&amp;"","$",""),",",""))-$E42)&lt;=0.01,1,0),IF($C42="date",IF(INT(IF(ISNUMBER(F42),F42,DATEVALUE(F42)))=$E42,1,0),IF($C42="number",IF(VALUE(F42&amp;"")=$E42,1,0),IF(SUBSTITUTE(SUBSTITUTE(SUBSTITUTE(SUBSTITUTE(SUBSTITUTE(SUBSTITUTE(SUBSTITUTE(UPPER(F42&amp;""),"(FICTIONAL)","")," ",""),"-",""),".",""),",",""),"#",""),"/","")=SUBSTITUTE(SUBSTITUTE(SUBSTITUTE(SUBSTITUTE(SUBSTITUTE(SUBSTITUTE(SUBSTITUTE(UPPER($E42&amp;""),"(FICTIONAL)","")," ",""),"-",""),".",""),",",""),"#",""),"/",""),1,0)))),0))</f>
        <v/>
      </c>
      <c r="J42" s="33" t="str">
        <f aca="false">IF(G42="","",IFERROR(IF($C42="amount",IF(ABS(VALUE(SUBSTITUTE(SUBSTITUTE(G42&amp;"","$",""),",",""))-$E42)&lt;=0.01,1,0),IF($C42="date",IF(INT(IF(ISNUMBER(G42),G42,DATEVALUE(G42)))=$E42,1,0),IF($C42="number",IF(VALUE(G42&amp;"")=$E42,1,0),IF(SUBSTITUTE(SUBSTITUTE(SUBSTITUTE(SUBSTITUTE(SUBSTITUTE(SUBSTITUTE(SUBSTITUTE(UPPER(G42&amp;""),"(FICTIONAL)","")," ",""),"-",""),".",""),",",""),"#",""),"/","")=SUBSTITUTE(SUBSTITUTE(SUBSTITUTE(SUBSTITUTE(SUBSTITUTE(SUBSTITUTE(SUBSTITUTE(UPPER($E42&amp;""),"(FICTIONAL)","")," ",""),"-",""),".",""),",",""),"#",""),"/",""),1,0)))),0))</f>
        <v/>
      </c>
      <c r="K42" s="33" t="str">
        <f aca="false">IF(H42="","",IFERROR(IF($C42="amount",IF(ABS(VALUE(SUBSTITUTE(SUBSTITUTE(H42&amp;"","$",""),",",""))-$E42)&lt;=0.01,1,0),IF($C42="date",IF(INT(IF(ISNUMBER(H42),H42,DATEVALUE(H42)))=$E42,1,0),IF($C42="number",IF(VALUE(H42&amp;"")=$E42,1,0),IF(SUBSTITUTE(SUBSTITUTE(SUBSTITUTE(SUBSTITUTE(SUBSTITUTE(SUBSTITUTE(SUBSTITUTE(UPPER(H42&amp;""),"(FICTIONAL)","")," ",""),"-",""),".",""),",",""),"#",""),"/","")=SUBSTITUTE(SUBSTITUTE(SUBSTITUTE(SUBSTITUTE(SUBSTITUTE(SUBSTITUTE(SUBSTITUTE(UPPER($E42&amp;""),"(FICTIONAL)","")," ",""),"-",""),".",""),",",""),"#",""),"/",""),1,0)))),0))</f>
        <v/>
      </c>
      <c r="L42" s="34"/>
    </row>
    <row r="43" customFormat="false" ht="25.35" hidden="false" customHeight="false" outlineLevel="0" collapsed="false">
      <c r="A43" s="31" t="s">
        <v>90</v>
      </c>
      <c r="B43" s="31" t="s">
        <v>29</v>
      </c>
      <c r="C43" s="31" t="s">
        <v>63</v>
      </c>
      <c r="D43" s="31" t="s">
        <v>70</v>
      </c>
      <c r="E43" s="31" t="s">
        <v>96</v>
      </c>
      <c r="F43" s="32"/>
      <c r="G43" s="32"/>
      <c r="H43" s="32"/>
      <c r="I43" s="33" t="str">
        <f aca="false">IF(F43="","",IFERROR(IF($C43="amount",IF(ABS(VALUE(SUBSTITUTE(SUBSTITUTE(F43&amp;"","$",""),",",""))-$E43)&lt;=0.01,1,0),IF($C43="date",IF(INT(IF(ISNUMBER(F43),F43,DATEVALUE(F43)))=$E43,1,0),IF($C43="number",IF(VALUE(F43&amp;"")=$E43,1,0),IF(SUBSTITUTE(SUBSTITUTE(SUBSTITUTE(SUBSTITUTE(SUBSTITUTE(SUBSTITUTE(SUBSTITUTE(UPPER(F43&amp;""),"(FICTIONAL)","")," ",""),"-",""),".",""),",",""),"#",""),"/","")=SUBSTITUTE(SUBSTITUTE(SUBSTITUTE(SUBSTITUTE(SUBSTITUTE(SUBSTITUTE(SUBSTITUTE(UPPER($E43&amp;""),"(FICTIONAL)","")," ",""),"-",""),".",""),",",""),"#",""),"/",""),1,0)))),0))</f>
        <v/>
      </c>
      <c r="J43" s="33" t="str">
        <f aca="false">IF(G43="","",IFERROR(IF($C43="amount",IF(ABS(VALUE(SUBSTITUTE(SUBSTITUTE(G43&amp;"","$",""),",",""))-$E43)&lt;=0.01,1,0),IF($C43="date",IF(INT(IF(ISNUMBER(G43),G43,DATEVALUE(G43)))=$E43,1,0),IF($C43="number",IF(VALUE(G43&amp;"")=$E43,1,0),IF(SUBSTITUTE(SUBSTITUTE(SUBSTITUTE(SUBSTITUTE(SUBSTITUTE(SUBSTITUTE(SUBSTITUTE(UPPER(G43&amp;""),"(FICTIONAL)","")," ",""),"-",""),".",""),",",""),"#",""),"/","")=SUBSTITUTE(SUBSTITUTE(SUBSTITUTE(SUBSTITUTE(SUBSTITUTE(SUBSTITUTE(SUBSTITUTE(UPPER($E43&amp;""),"(FICTIONAL)","")," ",""),"-",""),".",""),",",""),"#",""),"/",""),1,0)))),0))</f>
        <v/>
      </c>
      <c r="K43" s="33" t="str">
        <f aca="false">IF(H43="","",IFERROR(IF($C43="amount",IF(ABS(VALUE(SUBSTITUTE(SUBSTITUTE(H43&amp;"","$",""),",",""))-$E43)&lt;=0.01,1,0),IF($C43="date",IF(INT(IF(ISNUMBER(H43),H43,DATEVALUE(H43)))=$E43,1,0),IF($C43="number",IF(VALUE(H43&amp;"")=$E43,1,0),IF(SUBSTITUTE(SUBSTITUTE(SUBSTITUTE(SUBSTITUTE(SUBSTITUTE(SUBSTITUTE(SUBSTITUTE(UPPER(H43&amp;""),"(FICTIONAL)","")," ",""),"-",""),".",""),",",""),"#",""),"/","")=SUBSTITUTE(SUBSTITUTE(SUBSTITUTE(SUBSTITUTE(SUBSTITUTE(SUBSTITUTE(SUBSTITUTE(UPPER($E43&amp;""),"(FICTIONAL)","")," ",""),"-",""),".",""),",",""),"#",""),"/",""),1,0)))),0))</f>
        <v/>
      </c>
      <c r="L43" s="34"/>
    </row>
    <row r="44" customFormat="false" ht="15" hidden="false" customHeight="false" outlineLevel="0" collapsed="false">
      <c r="A44" s="31" t="s">
        <v>90</v>
      </c>
      <c r="B44" s="31" t="s">
        <v>77</v>
      </c>
      <c r="C44" s="31" t="s">
        <v>78</v>
      </c>
      <c r="D44" s="31" t="s">
        <v>64</v>
      </c>
      <c r="E44" s="36" t="n">
        <v>4831.3</v>
      </c>
      <c r="F44" s="32"/>
      <c r="G44" s="32"/>
      <c r="H44" s="32"/>
      <c r="I44" s="33" t="str">
        <f aca="false">IF(F44="","",IFERROR(IF($C44="amount",IF(ABS(VALUE(SUBSTITUTE(SUBSTITUTE(F44&amp;"","$",""),",",""))-$E44)&lt;=0.01,1,0),IF($C44="date",IF(INT(IF(ISNUMBER(F44),F44,DATEVALUE(F44)))=$E44,1,0),IF($C44="number",IF(VALUE(F44&amp;"")=$E44,1,0),IF(SUBSTITUTE(SUBSTITUTE(SUBSTITUTE(SUBSTITUTE(SUBSTITUTE(SUBSTITUTE(SUBSTITUTE(UPPER(F44&amp;""),"(FICTIONAL)","")," ",""),"-",""),".",""),",",""),"#",""),"/","")=SUBSTITUTE(SUBSTITUTE(SUBSTITUTE(SUBSTITUTE(SUBSTITUTE(SUBSTITUTE(SUBSTITUTE(UPPER($E44&amp;""),"(FICTIONAL)","")," ",""),"-",""),".",""),",",""),"#",""),"/",""),1,0)))),0))</f>
        <v/>
      </c>
      <c r="J44" s="33" t="str">
        <f aca="false">IF(G44="","",IFERROR(IF($C44="amount",IF(ABS(VALUE(SUBSTITUTE(SUBSTITUTE(G44&amp;"","$",""),",",""))-$E44)&lt;=0.01,1,0),IF($C44="date",IF(INT(IF(ISNUMBER(G44),G44,DATEVALUE(G44)))=$E44,1,0),IF($C44="number",IF(VALUE(G44&amp;"")=$E44,1,0),IF(SUBSTITUTE(SUBSTITUTE(SUBSTITUTE(SUBSTITUTE(SUBSTITUTE(SUBSTITUTE(SUBSTITUTE(UPPER(G44&amp;""),"(FICTIONAL)","")," ",""),"-",""),".",""),",",""),"#",""),"/","")=SUBSTITUTE(SUBSTITUTE(SUBSTITUTE(SUBSTITUTE(SUBSTITUTE(SUBSTITUTE(SUBSTITUTE(UPPER($E44&amp;""),"(FICTIONAL)","")," ",""),"-",""),".",""),",",""),"#",""),"/",""),1,0)))),0))</f>
        <v/>
      </c>
      <c r="K44" s="33" t="str">
        <f aca="false">IF(H44="","",IFERROR(IF($C44="amount",IF(ABS(VALUE(SUBSTITUTE(SUBSTITUTE(H44&amp;"","$",""),",",""))-$E44)&lt;=0.01,1,0),IF($C44="date",IF(INT(IF(ISNUMBER(H44),H44,DATEVALUE(H44)))=$E44,1,0),IF($C44="number",IF(VALUE(H44&amp;"")=$E44,1,0),IF(SUBSTITUTE(SUBSTITUTE(SUBSTITUTE(SUBSTITUTE(SUBSTITUTE(SUBSTITUTE(SUBSTITUTE(UPPER(H44&amp;""),"(FICTIONAL)","")," ",""),"-",""),".",""),",",""),"#",""),"/","")=SUBSTITUTE(SUBSTITUTE(SUBSTITUTE(SUBSTITUTE(SUBSTITUTE(SUBSTITUTE(SUBSTITUTE(UPPER($E44&amp;""),"(FICTIONAL)","")," ",""),"-",""),".",""),",",""),"#",""),"/",""),1,0)))),0))</f>
        <v/>
      </c>
      <c r="L44" s="34"/>
    </row>
    <row r="45" customFormat="false" ht="15" hidden="false" customHeight="false" outlineLevel="0" collapsed="false">
      <c r="A45" s="31" t="s">
        <v>90</v>
      </c>
      <c r="B45" s="31" t="s">
        <v>79</v>
      </c>
      <c r="C45" s="31" t="s">
        <v>78</v>
      </c>
      <c r="D45" s="31" t="s">
        <v>64</v>
      </c>
      <c r="E45" s="36" t="n">
        <v>0</v>
      </c>
      <c r="F45" s="32"/>
      <c r="G45" s="32"/>
      <c r="H45" s="32"/>
      <c r="I45" s="33" t="str">
        <f aca="false">IF(F45="","",IFERROR(IF($C45="amount",IF(ABS(VALUE(SUBSTITUTE(SUBSTITUTE(F45&amp;"","$",""),",",""))-$E45)&lt;=0.01,1,0),IF($C45="date",IF(INT(IF(ISNUMBER(F45),F45,DATEVALUE(F45)))=$E45,1,0),IF($C45="number",IF(VALUE(F45&amp;"")=$E45,1,0),IF(SUBSTITUTE(SUBSTITUTE(SUBSTITUTE(SUBSTITUTE(SUBSTITUTE(SUBSTITUTE(SUBSTITUTE(UPPER(F45&amp;""),"(FICTIONAL)","")," ",""),"-",""),".",""),",",""),"#",""),"/","")=SUBSTITUTE(SUBSTITUTE(SUBSTITUTE(SUBSTITUTE(SUBSTITUTE(SUBSTITUTE(SUBSTITUTE(UPPER($E45&amp;""),"(FICTIONAL)","")," ",""),"-",""),".",""),",",""),"#",""),"/",""),1,0)))),0))</f>
        <v/>
      </c>
      <c r="J45" s="33" t="str">
        <f aca="false">IF(G45="","",IFERROR(IF($C45="amount",IF(ABS(VALUE(SUBSTITUTE(SUBSTITUTE(G45&amp;"","$",""),",",""))-$E45)&lt;=0.01,1,0),IF($C45="date",IF(INT(IF(ISNUMBER(G45),G45,DATEVALUE(G45)))=$E45,1,0),IF($C45="number",IF(VALUE(G45&amp;"")=$E45,1,0),IF(SUBSTITUTE(SUBSTITUTE(SUBSTITUTE(SUBSTITUTE(SUBSTITUTE(SUBSTITUTE(SUBSTITUTE(UPPER(G45&amp;""),"(FICTIONAL)","")," ",""),"-",""),".",""),",",""),"#",""),"/","")=SUBSTITUTE(SUBSTITUTE(SUBSTITUTE(SUBSTITUTE(SUBSTITUTE(SUBSTITUTE(SUBSTITUTE(UPPER($E45&amp;""),"(FICTIONAL)","")," ",""),"-",""),".",""),",",""),"#",""),"/",""),1,0)))),0))</f>
        <v/>
      </c>
      <c r="K45" s="33" t="str">
        <f aca="false">IF(H45="","",IFERROR(IF($C45="amount",IF(ABS(VALUE(SUBSTITUTE(SUBSTITUTE(H45&amp;"","$",""),",",""))-$E45)&lt;=0.01,1,0),IF($C45="date",IF(INT(IF(ISNUMBER(H45),H45,DATEVALUE(H45)))=$E45,1,0),IF($C45="number",IF(VALUE(H45&amp;"")=$E45,1,0),IF(SUBSTITUTE(SUBSTITUTE(SUBSTITUTE(SUBSTITUTE(SUBSTITUTE(SUBSTITUTE(SUBSTITUTE(UPPER(H45&amp;""),"(FICTIONAL)","")," ",""),"-",""),".",""),",",""),"#",""),"/","")=SUBSTITUTE(SUBSTITUTE(SUBSTITUTE(SUBSTITUTE(SUBSTITUTE(SUBSTITUTE(SUBSTITUTE(UPPER($E45&amp;""),"(FICTIONAL)","")," ",""),"-",""),".",""),",",""),"#",""),"/",""),1,0)))),0))</f>
        <v/>
      </c>
      <c r="L45" s="34"/>
    </row>
    <row r="46" customFormat="false" ht="15" hidden="false" customHeight="false" outlineLevel="0" collapsed="false">
      <c r="A46" s="31" t="s">
        <v>90</v>
      </c>
      <c r="B46" s="31" t="s">
        <v>80</v>
      </c>
      <c r="C46" s="31" t="s">
        <v>78</v>
      </c>
      <c r="D46" s="31" t="s">
        <v>64</v>
      </c>
      <c r="E46" s="36" t="n">
        <v>4831.3</v>
      </c>
      <c r="F46" s="32"/>
      <c r="G46" s="32"/>
      <c r="H46" s="32"/>
      <c r="I46" s="33" t="str">
        <f aca="false">IF(F46="","",IFERROR(IF($C46="amount",IF(ABS(VALUE(SUBSTITUTE(SUBSTITUTE(F46&amp;"","$",""),",",""))-$E46)&lt;=0.01,1,0),IF($C46="date",IF(INT(IF(ISNUMBER(F46),F46,DATEVALUE(F46)))=$E46,1,0),IF($C46="number",IF(VALUE(F46&amp;"")=$E46,1,0),IF(SUBSTITUTE(SUBSTITUTE(SUBSTITUTE(SUBSTITUTE(SUBSTITUTE(SUBSTITUTE(SUBSTITUTE(UPPER(F46&amp;""),"(FICTIONAL)","")," ",""),"-",""),".",""),",",""),"#",""),"/","")=SUBSTITUTE(SUBSTITUTE(SUBSTITUTE(SUBSTITUTE(SUBSTITUTE(SUBSTITUTE(SUBSTITUTE(UPPER($E46&amp;""),"(FICTIONAL)","")," ",""),"-",""),".",""),",",""),"#",""),"/",""),1,0)))),0))</f>
        <v/>
      </c>
      <c r="J46" s="33" t="str">
        <f aca="false">IF(G46="","",IFERROR(IF($C46="amount",IF(ABS(VALUE(SUBSTITUTE(SUBSTITUTE(G46&amp;"","$",""),",",""))-$E46)&lt;=0.01,1,0),IF($C46="date",IF(INT(IF(ISNUMBER(G46),G46,DATEVALUE(G46)))=$E46,1,0),IF($C46="number",IF(VALUE(G46&amp;"")=$E46,1,0),IF(SUBSTITUTE(SUBSTITUTE(SUBSTITUTE(SUBSTITUTE(SUBSTITUTE(SUBSTITUTE(SUBSTITUTE(UPPER(G46&amp;""),"(FICTIONAL)","")," ",""),"-",""),".",""),",",""),"#",""),"/","")=SUBSTITUTE(SUBSTITUTE(SUBSTITUTE(SUBSTITUTE(SUBSTITUTE(SUBSTITUTE(SUBSTITUTE(UPPER($E46&amp;""),"(FICTIONAL)","")," ",""),"-",""),".",""),",",""),"#",""),"/",""),1,0)))),0))</f>
        <v/>
      </c>
      <c r="K46" s="33" t="str">
        <f aca="false">IF(H46="","",IFERROR(IF($C46="amount",IF(ABS(VALUE(SUBSTITUTE(SUBSTITUTE(H46&amp;"","$",""),",",""))-$E46)&lt;=0.01,1,0),IF($C46="date",IF(INT(IF(ISNUMBER(H46),H46,DATEVALUE(H46)))=$E46,1,0),IF($C46="number",IF(VALUE(H46&amp;"")=$E46,1,0),IF(SUBSTITUTE(SUBSTITUTE(SUBSTITUTE(SUBSTITUTE(SUBSTITUTE(SUBSTITUTE(SUBSTITUTE(UPPER(H46&amp;""),"(FICTIONAL)","")," ",""),"-",""),".",""),",",""),"#",""),"/","")=SUBSTITUTE(SUBSTITUTE(SUBSTITUTE(SUBSTITUTE(SUBSTITUTE(SUBSTITUTE(SUBSTITUTE(UPPER($E46&amp;""),"(FICTIONAL)","")," ",""),"-",""),".",""),",",""),"#",""),"/",""),1,0)))),0))</f>
        <v/>
      </c>
      <c r="L46" s="34"/>
    </row>
    <row r="47" customFormat="false" ht="15" hidden="false" customHeight="false" outlineLevel="0" collapsed="false">
      <c r="A47" s="31" t="s">
        <v>90</v>
      </c>
      <c r="B47" s="31" t="s">
        <v>81</v>
      </c>
      <c r="C47" s="31" t="s">
        <v>63</v>
      </c>
      <c r="D47" s="31" t="s">
        <v>64</v>
      </c>
      <c r="E47" s="31" t="s">
        <v>97</v>
      </c>
      <c r="F47" s="32"/>
      <c r="G47" s="32"/>
      <c r="H47" s="32"/>
      <c r="I47" s="33" t="str">
        <f aca="false">IF(F47="","",IFERROR(IF($C47="amount",IF(ABS(VALUE(SUBSTITUTE(SUBSTITUTE(F47&amp;"","$",""),",",""))-$E47)&lt;=0.01,1,0),IF($C47="date",IF(INT(IF(ISNUMBER(F47),F47,DATEVALUE(F47)))=$E47,1,0),IF($C47="number",IF(VALUE(F47&amp;"")=$E47,1,0),IF(SUBSTITUTE(SUBSTITUTE(SUBSTITUTE(SUBSTITUTE(SUBSTITUTE(SUBSTITUTE(SUBSTITUTE(UPPER(F47&amp;""),"(FICTIONAL)","")," ",""),"-",""),".",""),",",""),"#",""),"/","")=SUBSTITUTE(SUBSTITUTE(SUBSTITUTE(SUBSTITUTE(SUBSTITUTE(SUBSTITUTE(SUBSTITUTE(UPPER($E47&amp;""),"(FICTIONAL)","")," ",""),"-",""),".",""),",",""),"#",""),"/",""),1,0)))),0))</f>
        <v/>
      </c>
      <c r="J47" s="33" t="str">
        <f aca="false">IF(G47="","",IFERROR(IF($C47="amount",IF(ABS(VALUE(SUBSTITUTE(SUBSTITUTE(G47&amp;"","$",""),",",""))-$E47)&lt;=0.01,1,0),IF($C47="date",IF(INT(IF(ISNUMBER(G47),G47,DATEVALUE(G47)))=$E47,1,0),IF($C47="number",IF(VALUE(G47&amp;"")=$E47,1,0),IF(SUBSTITUTE(SUBSTITUTE(SUBSTITUTE(SUBSTITUTE(SUBSTITUTE(SUBSTITUTE(SUBSTITUTE(UPPER(G47&amp;""),"(FICTIONAL)","")," ",""),"-",""),".",""),",",""),"#",""),"/","")=SUBSTITUTE(SUBSTITUTE(SUBSTITUTE(SUBSTITUTE(SUBSTITUTE(SUBSTITUTE(SUBSTITUTE(UPPER($E47&amp;""),"(FICTIONAL)","")," ",""),"-",""),".",""),",",""),"#",""),"/",""),1,0)))),0))</f>
        <v/>
      </c>
      <c r="K47" s="33" t="str">
        <f aca="false">IF(H47="","",IFERROR(IF($C47="amount",IF(ABS(VALUE(SUBSTITUTE(SUBSTITUTE(H47&amp;"","$",""),",",""))-$E47)&lt;=0.01,1,0),IF($C47="date",IF(INT(IF(ISNUMBER(H47),H47,DATEVALUE(H47)))=$E47,1,0),IF($C47="number",IF(VALUE(H47&amp;"")=$E47,1,0),IF(SUBSTITUTE(SUBSTITUTE(SUBSTITUTE(SUBSTITUTE(SUBSTITUTE(SUBSTITUTE(SUBSTITUTE(UPPER(H47&amp;""),"(FICTIONAL)","")," ",""),"-",""),".",""),",",""),"#",""),"/","")=SUBSTITUTE(SUBSTITUTE(SUBSTITUTE(SUBSTITUTE(SUBSTITUTE(SUBSTITUTE(SUBSTITUTE(UPPER($E47&amp;""),"(FICTIONAL)","")," ",""),"-",""),".",""),",",""),"#",""),"/",""),1,0)))),0))</f>
        <v/>
      </c>
      <c r="L47" s="34"/>
    </row>
    <row r="48" customFormat="false" ht="25.35" hidden="false" customHeight="false" outlineLevel="0" collapsed="false">
      <c r="A48" s="31" t="s">
        <v>98</v>
      </c>
      <c r="B48" s="31" t="s">
        <v>62</v>
      </c>
      <c r="C48" s="31" t="s">
        <v>63</v>
      </c>
      <c r="D48" s="31" t="s">
        <v>64</v>
      </c>
      <c r="E48" s="31" t="s">
        <v>99</v>
      </c>
      <c r="F48" s="32"/>
      <c r="G48" s="32"/>
      <c r="H48" s="32"/>
      <c r="I48" s="33" t="str">
        <f aca="false">IF(F48="","",IFERROR(IF($C48="amount",IF(ABS(VALUE(SUBSTITUTE(SUBSTITUTE(F48&amp;"","$",""),",",""))-$E48)&lt;=0.01,1,0),IF($C48="date",IF(INT(IF(ISNUMBER(F48),F48,DATEVALUE(F48)))=$E48,1,0),IF($C48="number",IF(VALUE(F48&amp;"")=$E48,1,0),IF(SUBSTITUTE(SUBSTITUTE(SUBSTITUTE(SUBSTITUTE(SUBSTITUTE(SUBSTITUTE(SUBSTITUTE(UPPER(F48&amp;""),"(FICTIONAL)","")," ",""),"-",""),".",""),",",""),"#",""),"/","")=SUBSTITUTE(SUBSTITUTE(SUBSTITUTE(SUBSTITUTE(SUBSTITUTE(SUBSTITUTE(SUBSTITUTE(UPPER($E48&amp;""),"(FICTIONAL)","")," ",""),"-",""),".",""),",",""),"#",""),"/",""),1,0)))),0))</f>
        <v/>
      </c>
      <c r="J48" s="33" t="str">
        <f aca="false">IF(G48="","",IFERROR(IF($C48="amount",IF(ABS(VALUE(SUBSTITUTE(SUBSTITUTE(G48&amp;"","$",""),",",""))-$E48)&lt;=0.01,1,0),IF($C48="date",IF(INT(IF(ISNUMBER(G48),G48,DATEVALUE(G48)))=$E48,1,0),IF($C48="number",IF(VALUE(G48&amp;"")=$E48,1,0),IF(SUBSTITUTE(SUBSTITUTE(SUBSTITUTE(SUBSTITUTE(SUBSTITUTE(SUBSTITUTE(SUBSTITUTE(UPPER(G48&amp;""),"(FICTIONAL)","")," ",""),"-",""),".",""),",",""),"#",""),"/","")=SUBSTITUTE(SUBSTITUTE(SUBSTITUTE(SUBSTITUTE(SUBSTITUTE(SUBSTITUTE(SUBSTITUTE(UPPER($E48&amp;""),"(FICTIONAL)","")," ",""),"-",""),".",""),",",""),"#",""),"/",""),1,0)))),0))</f>
        <v/>
      </c>
      <c r="K48" s="33" t="str">
        <f aca="false">IF(H48="","",IFERROR(IF($C48="amount",IF(ABS(VALUE(SUBSTITUTE(SUBSTITUTE(H48&amp;"","$",""),",",""))-$E48)&lt;=0.01,1,0),IF($C48="date",IF(INT(IF(ISNUMBER(H48),H48,DATEVALUE(H48)))=$E48,1,0),IF($C48="number",IF(VALUE(H48&amp;"")=$E48,1,0),IF(SUBSTITUTE(SUBSTITUTE(SUBSTITUTE(SUBSTITUTE(SUBSTITUTE(SUBSTITUTE(SUBSTITUTE(UPPER(H48&amp;""),"(FICTIONAL)","")," ",""),"-",""),".",""),",",""),"#",""),"/","")=SUBSTITUTE(SUBSTITUTE(SUBSTITUTE(SUBSTITUTE(SUBSTITUTE(SUBSTITUTE(SUBSTITUTE(UPPER($E48&amp;""),"(FICTIONAL)","")," ",""),"-",""),".",""),",",""),"#",""),"/",""),1,0)))),0))</f>
        <v/>
      </c>
      <c r="L48" s="34"/>
    </row>
    <row r="49" customFormat="false" ht="15" hidden="false" customHeight="false" outlineLevel="0" collapsed="false">
      <c r="A49" s="31" t="s">
        <v>98</v>
      </c>
      <c r="B49" s="31" t="s">
        <v>66</v>
      </c>
      <c r="C49" s="31" t="s">
        <v>63</v>
      </c>
      <c r="D49" s="31" t="s">
        <v>64</v>
      </c>
      <c r="E49" s="31" t="s">
        <v>100</v>
      </c>
      <c r="F49" s="32"/>
      <c r="G49" s="32"/>
      <c r="H49" s="32"/>
      <c r="I49" s="33" t="str">
        <f aca="false">IF(F49="","",IFERROR(IF($C49="amount",IF(ABS(VALUE(SUBSTITUTE(SUBSTITUTE(F49&amp;"","$",""),",",""))-$E49)&lt;=0.01,1,0),IF($C49="date",IF(INT(IF(ISNUMBER(F49),F49,DATEVALUE(F49)))=$E49,1,0),IF($C49="number",IF(VALUE(F49&amp;"")=$E49,1,0),IF(SUBSTITUTE(SUBSTITUTE(SUBSTITUTE(SUBSTITUTE(SUBSTITUTE(SUBSTITUTE(SUBSTITUTE(UPPER(F49&amp;""),"(FICTIONAL)","")," ",""),"-",""),".",""),",",""),"#",""),"/","")=SUBSTITUTE(SUBSTITUTE(SUBSTITUTE(SUBSTITUTE(SUBSTITUTE(SUBSTITUTE(SUBSTITUTE(UPPER($E49&amp;""),"(FICTIONAL)","")," ",""),"-",""),".",""),",",""),"#",""),"/",""),1,0)))),0))</f>
        <v/>
      </c>
      <c r="J49" s="33" t="str">
        <f aca="false">IF(G49="","",IFERROR(IF($C49="amount",IF(ABS(VALUE(SUBSTITUTE(SUBSTITUTE(G49&amp;"","$",""),",",""))-$E49)&lt;=0.01,1,0),IF($C49="date",IF(INT(IF(ISNUMBER(G49),G49,DATEVALUE(G49)))=$E49,1,0),IF($C49="number",IF(VALUE(G49&amp;"")=$E49,1,0),IF(SUBSTITUTE(SUBSTITUTE(SUBSTITUTE(SUBSTITUTE(SUBSTITUTE(SUBSTITUTE(SUBSTITUTE(UPPER(G49&amp;""),"(FICTIONAL)","")," ",""),"-",""),".",""),",",""),"#",""),"/","")=SUBSTITUTE(SUBSTITUTE(SUBSTITUTE(SUBSTITUTE(SUBSTITUTE(SUBSTITUTE(SUBSTITUTE(UPPER($E49&amp;""),"(FICTIONAL)","")," ",""),"-",""),".",""),",",""),"#",""),"/",""),1,0)))),0))</f>
        <v/>
      </c>
      <c r="K49" s="33" t="str">
        <f aca="false">IF(H49="","",IFERROR(IF($C49="amount",IF(ABS(VALUE(SUBSTITUTE(SUBSTITUTE(H49&amp;"","$",""),",",""))-$E49)&lt;=0.01,1,0),IF($C49="date",IF(INT(IF(ISNUMBER(H49),H49,DATEVALUE(H49)))=$E49,1,0),IF($C49="number",IF(VALUE(H49&amp;"")=$E49,1,0),IF(SUBSTITUTE(SUBSTITUTE(SUBSTITUTE(SUBSTITUTE(SUBSTITUTE(SUBSTITUTE(SUBSTITUTE(UPPER(H49&amp;""),"(FICTIONAL)","")," ",""),"-",""),".",""),",",""),"#",""),"/","")=SUBSTITUTE(SUBSTITUTE(SUBSTITUTE(SUBSTITUTE(SUBSTITUTE(SUBSTITUTE(SUBSTITUTE(UPPER($E49&amp;""),"(FICTIONAL)","")," ",""),"-",""),".",""),",",""),"#",""),"/",""),1,0)))),0))</f>
        <v/>
      </c>
      <c r="L49" s="34"/>
    </row>
    <row r="50" customFormat="false" ht="15" hidden="false" customHeight="false" outlineLevel="0" collapsed="false">
      <c r="A50" s="31" t="s">
        <v>98</v>
      </c>
      <c r="B50" s="31" t="s">
        <v>68</v>
      </c>
      <c r="C50" s="31" t="s">
        <v>69</v>
      </c>
      <c r="D50" s="31" t="s">
        <v>64</v>
      </c>
      <c r="E50" s="35" t="n">
        <v>46357</v>
      </c>
      <c r="F50" s="32"/>
      <c r="G50" s="32"/>
      <c r="H50" s="32"/>
      <c r="I50" s="33" t="str">
        <f aca="false">IF(F50="","",IFERROR(IF($C50="amount",IF(ABS(VALUE(SUBSTITUTE(SUBSTITUTE(F50&amp;"","$",""),",",""))-$E50)&lt;=0.01,1,0),IF($C50="date",IF(INT(IF(ISNUMBER(F50),F50,DATEVALUE(F50)))=$E50,1,0),IF($C50="number",IF(VALUE(F50&amp;"")=$E50,1,0),IF(SUBSTITUTE(SUBSTITUTE(SUBSTITUTE(SUBSTITUTE(SUBSTITUTE(SUBSTITUTE(SUBSTITUTE(UPPER(F50&amp;""),"(FICTIONAL)","")," ",""),"-",""),".",""),",",""),"#",""),"/","")=SUBSTITUTE(SUBSTITUTE(SUBSTITUTE(SUBSTITUTE(SUBSTITUTE(SUBSTITUTE(SUBSTITUTE(UPPER($E50&amp;""),"(FICTIONAL)","")," ",""),"-",""),".",""),",",""),"#",""),"/",""),1,0)))),0))</f>
        <v/>
      </c>
      <c r="J50" s="33" t="str">
        <f aca="false">IF(G50="","",IFERROR(IF($C50="amount",IF(ABS(VALUE(SUBSTITUTE(SUBSTITUTE(G50&amp;"","$",""),",",""))-$E50)&lt;=0.01,1,0),IF($C50="date",IF(INT(IF(ISNUMBER(G50),G50,DATEVALUE(G50)))=$E50,1,0),IF($C50="number",IF(VALUE(G50&amp;"")=$E50,1,0),IF(SUBSTITUTE(SUBSTITUTE(SUBSTITUTE(SUBSTITUTE(SUBSTITUTE(SUBSTITUTE(SUBSTITUTE(UPPER(G50&amp;""),"(FICTIONAL)","")," ",""),"-",""),".",""),",",""),"#",""),"/","")=SUBSTITUTE(SUBSTITUTE(SUBSTITUTE(SUBSTITUTE(SUBSTITUTE(SUBSTITUTE(SUBSTITUTE(UPPER($E50&amp;""),"(FICTIONAL)","")," ",""),"-",""),".",""),",",""),"#",""),"/",""),1,0)))),0))</f>
        <v/>
      </c>
      <c r="K50" s="33" t="str">
        <f aca="false">IF(H50="","",IFERROR(IF($C50="amount",IF(ABS(VALUE(SUBSTITUTE(SUBSTITUTE(H50&amp;"","$",""),",",""))-$E50)&lt;=0.01,1,0),IF($C50="date",IF(INT(IF(ISNUMBER(H50),H50,DATEVALUE(H50)))=$E50,1,0),IF($C50="number",IF(VALUE(H50&amp;"")=$E50,1,0),IF(SUBSTITUTE(SUBSTITUTE(SUBSTITUTE(SUBSTITUTE(SUBSTITUTE(SUBSTITUTE(SUBSTITUTE(UPPER(H50&amp;""),"(FICTIONAL)","")," ",""),"-",""),".",""),",",""),"#",""),"/","")=SUBSTITUTE(SUBSTITUTE(SUBSTITUTE(SUBSTITUTE(SUBSTITUTE(SUBSTITUTE(SUBSTITUTE(UPPER($E50&amp;""),"(FICTIONAL)","")," ",""),"-",""),".",""),",",""),"#",""),"/",""),1,0)))),0))</f>
        <v/>
      </c>
      <c r="L50" s="34"/>
    </row>
    <row r="51" customFormat="false" ht="15" hidden="false" customHeight="false" outlineLevel="0" collapsed="false">
      <c r="A51" s="31" t="s">
        <v>98</v>
      </c>
      <c r="B51" s="31" t="s">
        <v>20</v>
      </c>
      <c r="C51" s="31" t="s">
        <v>69</v>
      </c>
      <c r="D51" s="31" t="s">
        <v>70</v>
      </c>
      <c r="E51" s="35" t="n">
        <v>46387</v>
      </c>
      <c r="F51" s="32"/>
      <c r="G51" s="32"/>
      <c r="H51" s="32"/>
      <c r="I51" s="33" t="str">
        <f aca="false">IF(F51="","",IFERROR(IF($C51="amount",IF(ABS(VALUE(SUBSTITUTE(SUBSTITUTE(F51&amp;"","$",""),",",""))-$E51)&lt;=0.01,1,0),IF($C51="date",IF(INT(IF(ISNUMBER(F51),F51,DATEVALUE(F51)))=$E51,1,0),IF($C51="number",IF(VALUE(F51&amp;"")=$E51,1,0),IF(SUBSTITUTE(SUBSTITUTE(SUBSTITUTE(SUBSTITUTE(SUBSTITUTE(SUBSTITUTE(SUBSTITUTE(UPPER(F51&amp;""),"(FICTIONAL)","")," ",""),"-",""),".",""),",",""),"#",""),"/","")=SUBSTITUTE(SUBSTITUTE(SUBSTITUTE(SUBSTITUTE(SUBSTITUTE(SUBSTITUTE(SUBSTITUTE(UPPER($E51&amp;""),"(FICTIONAL)","")," ",""),"-",""),".",""),",",""),"#",""),"/",""),1,0)))),0))</f>
        <v/>
      </c>
      <c r="J51" s="33" t="str">
        <f aca="false">IF(G51="","",IFERROR(IF($C51="amount",IF(ABS(VALUE(SUBSTITUTE(SUBSTITUTE(G51&amp;"","$",""),",",""))-$E51)&lt;=0.01,1,0),IF($C51="date",IF(INT(IF(ISNUMBER(G51),G51,DATEVALUE(G51)))=$E51,1,0),IF($C51="number",IF(VALUE(G51&amp;"")=$E51,1,0),IF(SUBSTITUTE(SUBSTITUTE(SUBSTITUTE(SUBSTITUTE(SUBSTITUTE(SUBSTITUTE(SUBSTITUTE(UPPER(G51&amp;""),"(FICTIONAL)","")," ",""),"-",""),".",""),",",""),"#",""),"/","")=SUBSTITUTE(SUBSTITUTE(SUBSTITUTE(SUBSTITUTE(SUBSTITUTE(SUBSTITUTE(SUBSTITUTE(UPPER($E51&amp;""),"(FICTIONAL)","")," ",""),"-",""),".",""),",",""),"#",""),"/",""),1,0)))),0))</f>
        <v/>
      </c>
      <c r="K51" s="33" t="str">
        <f aca="false">IF(H51="","",IFERROR(IF($C51="amount",IF(ABS(VALUE(SUBSTITUTE(SUBSTITUTE(H51&amp;"","$",""),",",""))-$E51)&lt;=0.01,1,0),IF($C51="date",IF(INT(IF(ISNUMBER(H51),H51,DATEVALUE(H51)))=$E51,1,0),IF($C51="number",IF(VALUE(H51&amp;"")=$E51,1,0),IF(SUBSTITUTE(SUBSTITUTE(SUBSTITUTE(SUBSTITUTE(SUBSTITUTE(SUBSTITUTE(SUBSTITUTE(UPPER(H51&amp;""),"(FICTIONAL)","")," ",""),"-",""),".",""),",",""),"#",""),"/","")=SUBSTITUTE(SUBSTITUTE(SUBSTITUTE(SUBSTITUTE(SUBSTITUTE(SUBSTITUTE(SUBSTITUTE(UPPER($E51&amp;""),"(FICTIONAL)","")," ",""),"-",""),".",""),",",""),"#",""),"/",""),1,0)))),0))</f>
        <v/>
      </c>
      <c r="L51" s="34"/>
    </row>
    <row r="52" customFormat="false" ht="15" hidden="false" customHeight="false" outlineLevel="0" collapsed="false">
      <c r="A52" s="31" t="s">
        <v>98</v>
      </c>
      <c r="B52" s="31" t="s">
        <v>71</v>
      </c>
      <c r="C52" s="31" t="s">
        <v>63</v>
      </c>
      <c r="D52" s="31" t="s">
        <v>64</v>
      </c>
      <c r="E52" s="31" t="s">
        <v>101</v>
      </c>
      <c r="F52" s="32"/>
      <c r="G52" s="32"/>
      <c r="H52" s="32"/>
      <c r="I52" s="33" t="str">
        <f aca="false">IF(F52="","",IFERROR(IF($C52="amount",IF(ABS(VALUE(SUBSTITUTE(SUBSTITUTE(F52&amp;"","$",""),",",""))-$E52)&lt;=0.01,1,0),IF($C52="date",IF(INT(IF(ISNUMBER(F52),F52,DATEVALUE(F52)))=$E52,1,0),IF($C52="number",IF(VALUE(F52&amp;"")=$E52,1,0),IF(SUBSTITUTE(SUBSTITUTE(SUBSTITUTE(SUBSTITUTE(SUBSTITUTE(SUBSTITUTE(SUBSTITUTE(UPPER(F52&amp;""),"(FICTIONAL)","")," ",""),"-",""),".",""),",",""),"#",""),"/","")=SUBSTITUTE(SUBSTITUTE(SUBSTITUTE(SUBSTITUTE(SUBSTITUTE(SUBSTITUTE(SUBSTITUTE(UPPER($E52&amp;""),"(FICTIONAL)","")," ",""),"-",""),".",""),",",""),"#",""),"/",""),1,0)))),0))</f>
        <v/>
      </c>
      <c r="J52" s="33" t="str">
        <f aca="false">IF(G52="","",IFERROR(IF($C52="amount",IF(ABS(VALUE(SUBSTITUTE(SUBSTITUTE(G52&amp;"","$",""),",",""))-$E52)&lt;=0.01,1,0),IF($C52="date",IF(INT(IF(ISNUMBER(G52),G52,DATEVALUE(G52)))=$E52,1,0),IF($C52="number",IF(VALUE(G52&amp;"")=$E52,1,0),IF(SUBSTITUTE(SUBSTITUTE(SUBSTITUTE(SUBSTITUTE(SUBSTITUTE(SUBSTITUTE(SUBSTITUTE(UPPER(G52&amp;""),"(FICTIONAL)","")," ",""),"-",""),".",""),",",""),"#",""),"/","")=SUBSTITUTE(SUBSTITUTE(SUBSTITUTE(SUBSTITUTE(SUBSTITUTE(SUBSTITUTE(SUBSTITUTE(UPPER($E52&amp;""),"(FICTIONAL)","")," ",""),"-",""),".",""),",",""),"#",""),"/",""),1,0)))),0))</f>
        <v/>
      </c>
      <c r="K52" s="33" t="str">
        <f aca="false">IF(H52="","",IFERROR(IF($C52="amount",IF(ABS(VALUE(SUBSTITUTE(SUBSTITUTE(H52&amp;"","$",""),",",""))-$E52)&lt;=0.01,1,0),IF($C52="date",IF(INT(IF(ISNUMBER(H52),H52,DATEVALUE(H52)))=$E52,1,0),IF($C52="number",IF(VALUE(H52&amp;"")=$E52,1,0),IF(SUBSTITUTE(SUBSTITUTE(SUBSTITUTE(SUBSTITUTE(SUBSTITUTE(SUBSTITUTE(SUBSTITUTE(UPPER(H52&amp;""),"(FICTIONAL)","")," ",""),"-",""),".",""),",",""),"#",""),"/","")=SUBSTITUTE(SUBSTITUTE(SUBSTITUTE(SUBSTITUTE(SUBSTITUTE(SUBSTITUTE(SUBSTITUTE(UPPER($E52&amp;""),"(FICTIONAL)","")," ",""),"-",""),".",""),",",""),"#",""),"/",""),1,0)))),0))</f>
        <v/>
      </c>
      <c r="L52" s="34"/>
    </row>
    <row r="53" customFormat="false" ht="25.35" hidden="false" customHeight="false" outlineLevel="0" collapsed="false">
      <c r="A53" s="31" t="s">
        <v>98</v>
      </c>
      <c r="B53" s="31" t="s">
        <v>24</v>
      </c>
      <c r="C53" s="31" t="s">
        <v>63</v>
      </c>
      <c r="D53" s="31" t="s">
        <v>70</v>
      </c>
      <c r="E53" s="31" t="s">
        <v>102</v>
      </c>
      <c r="F53" s="32"/>
      <c r="G53" s="32"/>
      <c r="H53" s="32"/>
      <c r="I53" s="33" t="str">
        <f aca="false">IF(F53="","",IFERROR(IF($C53="amount",IF(ABS(VALUE(SUBSTITUTE(SUBSTITUTE(F53&amp;"","$",""),",",""))-$E53)&lt;=0.01,1,0),IF($C53="date",IF(INT(IF(ISNUMBER(F53),F53,DATEVALUE(F53)))=$E53,1,0),IF($C53="number",IF(VALUE(F53&amp;"")=$E53,1,0),IF(SUBSTITUTE(SUBSTITUTE(SUBSTITUTE(SUBSTITUTE(SUBSTITUTE(SUBSTITUTE(SUBSTITUTE(UPPER(F53&amp;""),"(FICTIONAL)","")," ",""),"-",""),".",""),",",""),"#",""),"/","")=SUBSTITUTE(SUBSTITUTE(SUBSTITUTE(SUBSTITUTE(SUBSTITUTE(SUBSTITUTE(SUBSTITUTE(UPPER($E53&amp;""),"(FICTIONAL)","")," ",""),"-",""),".",""),",",""),"#",""),"/",""),1,0)))),0))</f>
        <v/>
      </c>
      <c r="J53" s="33" t="str">
        <f aca="false">IF(G53="","",IFERROR(IF($C53="amount",IF(ABS(VALUE(SUBSTITUTE(SUBSTITUTE(G53&amp;"","$",""),",",""))-$E53)&lt;=0.01,1,0),IF($C53="date",IF(INT(IF(ISNUMBER(G53),G53,DATEVALUE(G53)))=$E53,1,0),IF($C53="number",IF(VALUE(G53&amp;"")=$E53,1,0),IF(SUBSTITUTE(SUBSTITUTE(SUBSTITUTE(SUBSTITUTE(SUBSTITUTE(SUBSTITUTE(SUBSTITUTE(UPPER(G53&amp;""),"(FICTIONAL)","")," ",""),"-",""),".",""),",",""),"#",""),"/","")=SUBSTITUTE(SUBSTITUTE(SUBSTITUTE(SUBSTITUTE(SUBSTITUTE(SUBSTITUTE(SUBSTITUTE(UPPER($E53&amp;""),"(FICTIONAL)","")," ",""),"-",""),".",""),",",""),"#",""),"/",""),1,0)))),0))</f>
        <v/>
      </c>
      <c r="K53" s="33" t="str">
        <f aca="false">IF(H53="","",IFERROR(IF($C53="amount",IF(ABS(VALUE(SUBSTITUTE(SUBSTITUTE(H53&amp;"","$",""),",",""))-$E53)&lt;=0.01,1,0),IF($C53="date",IF(INT(IF(ISNUMBER(H53),H53,DATEVALUE(H53)))=$E53,1,0),IF($C53="number",IF(VALUE(H53&amp;"")=$E53,1,0),IF(SUBSTITUTE(SUBSTITUTE(SUBSTITUTE(SUBSTITUTE(SUBSTITUTE(SUBSTITUTE(SUBSTITUTE(UPPER(H53&amp;""),"(FICTIONAL)","")," ",""),"-",""),".",""),",",""),"#",""),"/","")=SUBSTITUTE(SUBSTITUTE(SUBSTITUTE(SUBSTITUTE(SUBSTITUTE(SUBSTITUTE(SUBSTITUTE(UPPER($E53&amp;""),"(FICTIONAL)","")," ",""),"-",""),".",""),",",""),"#",""),"/",""),1,0)))),0))</f>
        <v/>
      </c>
      <c r="L53" s="34"/>
    </row>
    <row r="54" customFormat="false" ht="15" hidden="false" customHeight="false" outlineLevel="0" collapsed="false">
      <c r="A54" s="31" t="s">
        <v>98</v>
      </c>
      <c r="B54" s="31" t="s">
        <v>26</v>
      </c>
      <c r="C54" s="31" t="s">
        <v>63</v>
      </c>
      <c r="D54" s="31" t="s">
        <v>70</v>
      </c>
      <c r="E54" s="31" t="s">
        <v>74</v>
      </c>
      <c r="F54" s="32"/>
      <c r="G54" s="32"/>
      <c r="H54" s="32"/>
      <c r="I54" s="33" t="str">
        <f aca="false">IF(F54="","",IFERROR(IF($C54="amount",IF(ABS(VALUE(SUBSTITUTE(SUBSTITUTE(F54&amp;"","$",""),",",""))-$E54)&lt;=0.01,1,0),IF($C54="date",IF(INT(IF(ISNUMBER(F54),F54,DATEVALUE(F54)))=$E54,1,0),IF($C54="number",IF(VALUE(F54&amp;"")=$E54,1,0),IF(SUBSTITUTE(SUBSTITUTE(SUBSTITUTE(SUBSTITUTE(SUBSTITUTE(SUBSTITUTE(SUBSTITUTE(UPPER(F54&amp;""),"(FICTIONAL)","")," ",""),"-",""),".",""),",",""),"#",""),"/","")=SUBSTITUTE(SUBSTITUTE(SUBSTITUTE(SUBSTITUTE(SUBSTITUTE(SUBSTITUTE(SUBSTITUTE(UPPER($E54&amp;""),"(FICTIONAL)","")," ",""),"-",""),".",""),",",""),"#",""),"/",""),1,0)))),0))</f>
        <v/>
      </c>
      <c r="J54" s="33" t="str">
        <f aca="false">IF(G54="","",IFERROR(IF($C54="amount",IF(ABS(VALUE(SUBSTITUTE(SUBSTITUTE(G54&amp;"","$",""),",",""))-$E54)&lt;=0.01,1,0),IF($C54="date",IF(INT(IF(ISNUMBER(G54),G54,DATEVALUE(G54)))=$E54,1,0),IF($C54="number",IF(VALUE(G54&amp;"")=$E54,1,0),IF(SUBSTITUTE(SUBSTITUTE(SUBSTITUTE(SUBSTITUTE(SUBSTITUTE(SUBSTITUTE(SUBSTITUTE(UPPER(G54&amp;""),"(FICTIONAL)","")," ",""),"-",""),".",""),",",""),"#",""),"/","")=SUBSTITUTE(SUBSTITUTE(SUBSTITUTE(SUBSTITUTE(SUBSTITUTE(SUBSTITUTE(SUBSTITUTE(UPPER($E54&amp;""),"(FICTIONAL)","")," ",""),"-",""),".",""),",",""),"#",""),"/",""),1,0)))),0))</f>
        <v/>
      </c>
      <c r="K54" s="33" t="str">
        <f aca="false">IF(H54="","",IFERROR(IF($C54="amount",IF(ABS(VALUE(SUBSTITUTE(SUBSTITUTE(H54&amp;"","$",""),",",""))-$E54)&lt;=0.01,1,0),IF($C54="date",IF(INT(IF(ISNUMBER(H54),H54,DATEVALUE(H54)))=$E54,1,0),IF($C54="number",IF(VALUE(H54&amp;"")=$E54,1,0),IF(SUBSTITUTE(SUBSTITUTE(SUBSTITUTE(SUBSTITUTE(SUBSTITUTE(SUBSTITUTE(SUBSTITUTE(UPPER(H54&amp;""),"(FICTIONAL)","")," ",""),"-",""),".",""),",",""),"#",""),"/","")=SUBSTITUTE(SUBSTITUTE(SUBSTITUTE(SUBSTITUTE(SUBSTITUTE(SUBSTITUTE(SUBSTITUTE(UPPER($E54&amp;""),"(FICTIONAL)","")," ",""),"-",""),".",""),",",""),"#",""),"/",""),1,0)))),0))</f>
        <v/>
      </c>
      <c r="L54" s="34"/>
    </row>
    <row r="55" customFormat="false" ht="15" hidden="false" customHeight="false" outlineLevel="0" collapsed="false">
      <c r="A55" s="31" t="s">
        <v>98</v>
      </c>
      <c r="B55" s="31" t="s">
        <v>27</v>
      </c>
      <c r="C55" s="31" t="s">
        <v>75</v>
      </c>
      <c r="D55" s="31" t="s">
        <v>70</v>
      </c>
      <c r="E55" s="31" t="n">
        <v>4</v>
      </c>
      <c r="F55" s="32"/>
      <c r="G55" s="32"/>
      <c r="H55" s="32"/>
      <c r="I55" s="33" t="str">
        <f aca="false">IF(F55="","",IFERROR(IF($C55="amount",IF(ABS(VALUE(SUBSTITUTE(SUBSTITUTE(F55&amp;"","$",""),",",""))-$E55)&lt;=0.01,1,0),IF($C55="date",IF(INT(IF(ISNUMBER(F55),F55,DATEVALUE(F55)))=$E55,1,0),IF($C55="number",IF(VALUE(F55&amp;"")=$E55,1,0),IF(SUBSTITUTE(SUBSTITUTE(SUBSTITUTE(SUBSTITUTE(SUBSTITUTE(SUBSTITUTE(SUBSTITUTE(UPPER(F55&amp;""),"(FICTIONAL)","")," ",""),"-",""),".",""),",",""),"#",""),"/","")=SUBSTITUTE(SUBSTITUTE(SUBSTITUTE(SUBSTITUTE(SUBSTITUTE(SUBSTITUTE(SUBSTITUTE(UPPER($E55&amp;""),"(FICTIONAL)","")," ",""),"-",""),".",""),",",""),"#",""),"/",""),1,0)))),0))</f>
        <v/>
      </c>
      <c r="J55" s="33" t="str">
        <f aca="false">IF(G55="","",IFERROR(IF($C55="amount",IF(ABS(VALUE(SUBSTITUTE(SUBSTITUTE(G55&amp;"","$",""),",",""))-$E55)&lt;=0.01,1,0),IF($C55="date",IF(INT(IF(ISNUMBER(G55),G55,DATEVALUE(G55)))=$E55,1,0),IF($C55="number",IF(VALUE(G55&amp;"")=$E55,1,0),IF(SUBSTITUTE(SUBSTITUTE(SUBSTITUTE(SUBSTITUTE(SUBSTITUTE(SUBSTITUTE(SUBSTITUTE(UPPER(G55&amp;""),"(FICTIONAL)","")," ",""),"-",""),".",""),",",""),"#",""),"/","")=SUBSTITUTE(SUBSTITUTE(SUBSTITUTE(SUBSTITUTE(SUBSTITUTE(SUBSTITUTE(SUBSTITUTE(UPPER($E55&amp;""),"(FICTIONAL)","")," ",""),"-",""),".",""),",",""),"#",""),"/",""),1,0)))),0))</f>
        <v/>
      </c>
      <c r="K55" s="33" t="str">
        <f aca="false">IF(H55="","",IFERROR(IF($C55="amount",IF(ABS(VALUE(SUBSTITUTE(SUBSTITUTE(H55&amp;"","$",""),",",""))-$E55)&lt;=0.01,1,0),IF($C55="date",IF(INT(IF(ISNUMBER(H55),H55,DATEVALUE(H55)))=$E55,1,0),IF($C55="number",IF(VALUE(H55&amp;"")=$E55,1,0),IF(SUBSTITUTE(SUBSTITUTE(SUBSTITUTE(SUBSTITUTE(SUBSTITUTE(SUBSTITUTE(SUBSTITUTE(UPPER(H55&amp;""),"(FICTIONAL)","")," ",""),"-",""),".",""),",",""),"#",""),"/","")=SUBSTITUTE(SUBSTITUTE(SUBSTITUTE(SUBSTITUTE(SUBSTITUTE(SUBSTITUTE(SUBSTITUTE(UPPER($E55&amp;""),"(FICTIONAL)","")," ",""),"-",""),".",""),",",""),"#",""),"/",""),1,0)))),0))</f>
        <v/>
      </c>
      <c r="L55" s="34"/>
    </row>
    <row r="56" customFormat="false" ht="25.35" hidden="false" customHeight="false" outlineLevel="0" collapsed="false">
      <c r="A56" s="31" t="s">
        <v>98</v>
      </c>
      <c r="B56" s="31" t="s">
        <v>29</v>
      </c>
      <c r="C56" s="31" t="s">
        <v>63</v>
      </c>
      <c r="D56" s="31" t="s">
        <v>70</v>
      </c>
      <c r="E56" s="31" t="s">
        <v>103</v>
      </c>
      <c r="F56" s="32"/>
      <c r="G56" s="32"/>
      <c r="H56" s="32"/>
      <c r="I56" s="33" t="str">
        <f aca="false">IF(F56="","",IFERROR(IF($C56="amount",IF(ABS(VALUE(SUBSTITUTE(SUBSTITUTE(F56&amp;"","$",""),",",""))-$E56)&lt;=0.01,1,0),IF($C56="date",IF(INT(IF(ISNUMBER(F56),F56,DATEVALUE(F56)))=$E56,1,0),IF($C56="number",IF(VALUE(F56&amp;"")=$E56,1,0),IF(SUBSTITUTE(SUBSTITUTE(SUBSTITUTE(SUBSTITUTE(SUBSTITUTE(SUBSTITUTE(SUBSTITUTE(UPPER(F56&amp;""),"(FICTIONAL)","")," ",""),"-",""),".",""),",",""),"#",""),"/","")=SUBSTITUTE(SUBSTITUTE(SUBSTITUTE(SUBSTITUTE(SUBSTITUTE(SUBSTITUTE(SUBSTITUTE(UPPER($E56&amp;""),"(FICTIONAL)","")," ",""),"-",""),".",""),",",""),"#",""),"/",""),1,0)))),0))</f>
        <v/>
      </c>
      <c r="J56" s="33" t="str">
        <f aca="false">IF(G56="","",IFERROR(IF($C56="amount",IF(ABS(VALUE(SUBSTITUTE(SUBSTITUTE(G56&amp;"","$",""),",",""))-$E56)&lt;=0.01,1,0),IF($C56="date",IF(INT(IF(ISNUMBER(G56),G56,DATEVALUE(G56)))=$E56,1,0),IF($C56="number",IF(VALUE(G56&amp;"")=$E56,1,0),IF(SUBSTITUTE(SUBSTITUTE(SUBSTITUTE(SUBSTITUTE(SUBSTITUTE(SUBSTITUTE(SUBSTITUTE(UPPER(G56&amp;""),"(FICTIONAL)","")," ",""),"-",""),".",""),",",""),"#",""),"/","")=SUBSTITUTE(SUBSTITUTE(SUBSTITUTE(SUBSTITUTE(SUBSTITUTE(SUBSTITUTE(SUBSTITUTE(UPPER($E56&amp;""),"(FICTIONAL)","")," ",""),"-",""),".",""),",",""),"#",""),"/",""),1,0)))),0))</f>
        <v/>
      </c>
      <c r="K56" s="33" t="str">
        <f aca="false">IF(H56="","",IFERROR(IF($C56="amount",IF(ABS(VALUE(SUBSTITUTE(SUBSTITUTE(H56&amp;"","$",""),",",""))-$E56)&lt;=0.01,1,0),IF($C56="date",IF(INT(IF(ISNUMBER(H56),H56,DATEVALUE(H56)))=$E56,1,0),IF($C56="number",IF(VALUE(H56&amp;"")=$E56,1,0),IF(SUBSTITUTE(SUBSTITUTE(SUBSTITUTE(SUBSTITUTE(SUBSTITUTE(SUBSTITUTE(SUBSTITUTE(UPPER(H56&amp;""),"(FICTIONAL)","")," ",""),"-",""),".",""),",",""),"#",""),"/","")=SUBSTITUTE(SUBSTITUTE(SUBSTITUTE(SUBSTITUTE(SUBSTITUTE(SUBSTITUTE(SUBSTITUTE(UPPER($E56&amp;""),"(FICTIONAL)","")," ",""),"-",""),".",""),",",""),"#",""),"/",""),1,0)))),0))</f>
        <v/>
      </c>
      <c r="L56" s="34"/>
    </row>
    <row r="57" customFormat="false" ht="15" hidden="false" customHeight="false" outlineLevel="0" collapsed="false">
      <c r="A57" s="31" t="s">
        <v>98</v>
      </c>
      <c r="B57" s="31" t="s">
        <v>77</v>
      </c>
      <c r="C57" s="31" t="s">
        <v>78</v>
      </c>
      <c r="D57" s="31" t="s">
        <v>64</v>
      </c>
      <c r="E57" s="36" t="n">
        <v>1987.75</v>
      </c>
      <c r="F57" s="32"/>
      <c r="G57" s="32"/>
      <c r="H57" s="32"/>
      <c r="I57" s="33" t="str">
        <f aca="false">IF(F57="","",IFERROR(IF($C57="amount",IF(ABS(VALUE(SUBSTITUTE(SUBSTITUTE(F57&amp;"","$",""),",",""))-$E57)&lt;=0.01,1,0),IF($C57="date",IF(INT(IF(ISNUMBER(F57),F57,DATEVALUE(F57)))=$E57,1,0),IF($C57="number",IF(VALUE(F57&amp;"")=$E57,1,0),IF(SUBSTITUTE(SUBSTITUTE(SUBSTITUTE(SUBSTITUTE(SUBSTITUTE(SUBSTITUTE(SUBSTITUTE(UPPER(F57&amp;""),"(FICTIONAL)","")," ",""),"-",""),".",""),",",""),"#",""),"/","")=SUBSTITUTE(SUBSTITUTE(SUBSTITUTE(SUBSTITUTE(SUBSTITUTE(SUBSTITUTE(SUBSTITUTE(UPPER($E57&amp;""),"(FICTIONAL)","")," ",""),"-",""),".",""),",",""),"#",""),"/",""),1,0)))),0))</f>
        <v/>
      </c>
      <c r="J57" s="33" t="str">
        <f aca="false">IF(G57="","",IFERROR(IF($C57="amount",IF(ABS(VALUE(SUBSTITUTE(SUBSTITUTE(G57&amp;"","$",""),",",""))-$E57)&lt;=0.01,1,0),IF($C57="date",IF(INT(IF(ISNUMBER(G57),G57,DATEVALUE(G57)))=$E57,1,0),IF($C57="number",IF(VALUE(G57&amp;"")=$E57,1,0),IF(SUBSTITUTE(SUBSTITUTE(SUBSTITUTE(SUBSTITUTE(SUBSTITUTE(SUBSTITUTE(SUBSTITUTE(UPPER(G57&amp;""),"(FICTIONAL)","")," ",""),"-",""),".",""),",",""),"#",""),"/","")=SUBSTITUTE(SUBSTITUTE(SUBSTITUTE(SUBSTITUTE(SUBSTITUTE(SUBSTITUTE(SUBSTITUTE(UPPER($E57&amp;""),"(FICTIONAL)","")," ",""),"-",""),".",""),",",""),"#",""),"/",""),1,0)))),0))</f>
        <v/>
      </c>
      <c r="K57" s="33" t="str">
        <f aca="false">IF(H57="","",IFERROR(IF($C57="amount",IF(ABS(VALUE(SUBSTITUTE(SUBSTITUTE(H57&amp;"","$",""),",",""))-$E57)&lt;=0.01,1,0),IF($C57="date",IF(INT(IF(ISNUMBER(H57),H57,DATEVALUE(H57)))=$E57,1,0),IF($C57="number",IF(VALUE(H57&amp;"")=$E57,1,0),IF(SUBSTITUTE(SUBSTITUTE(SUBSTITUTE(SUBSTITUTE(SUBSTITUTE(SUBSTITUTE(SUBSTITUTE(UPPER(H57&amp;""),"(FICTIONAL)","")," ",""),"-",""),".",""),",",""),"#",""),"/","")=SUBSTITUTE(SUBSTITUTE(SUBSTITUTE(SUBSTITUTE(SUBSTITUTE(SUBSTITUTE(SUBSTITUTE(UPPER($E57&amp;""),"(FICTIONAL)","")," ",""),"-",""),".",""),",",""),"#",""),"/",""),1,0)))),0))</f>
        <v/>
      </c>
      <c r="L57" s="34"/>
    </row>
    <row r="58" customFormat="false" ht="15" hidden="false" customHeight="false" outlineLevel="0" collapsed="false">
      <c r="A58" s="31" t="s">
        <v>98</v>
      </c>
      <c r="B58" s="31" t="s">
        <v>79</v>
      </c>
      <c r="C58" s="31" t="s">
        <v>78</v>
      </c>
      <c r="D58" s="31" t="s">
        <v>64</v>
      </c>
      <c r="E58" s="36" t="n">
        <v>33.42</v>
      </c>
      <c r="F58" s="32"/>
      <c r="G58" s="32"/>
      <c r="H58" s="32"/>
      <c r="I58" s="33" t="str">
        <f aca="false">IF(F58="","",IFERROR(IF($C58="amount",IF(ABS(VALUE(SUBSTITUTE(SUBSTITUTE(F58&amp;"","$",""),",",""))-$E58)&lt;=0.01,1,0),IF($C58="date",IF(INT(IF(ISNUMBER(F58),F58,DATEVALUE(F58)))=$E58,1,0),IF($C58="number",IF(VALUE(F58&amp;"")=$E58,1,0),IF(SUBSTITUTE(SUBSTITUTE(SUBSTITUTE(SUBSTITUTE(SUBSTITUTE(SUBSTITUTE(SUBSTITUTE(UPPER(F58&amp;""),"(FICTIONAL)","")," ",""),"-",""),".",""),",",""),"#",""),"/","")=SUBSTITUTE(SUBSTITUTE(SUBSTITUTE(SUBSTITUTE(SUBSTITUTE(SUBSTITUTE(SUBSTITUTE(UPPER($E58&amp;""),"(FICTIONAL)","")," ",""),"-",""),".",""),",",""),"#",""),"/",""),1,0)))),0))</f>
        <v/>
      </c>
      <c r="J58" s="33" t="str">
        <f aca="false">IF(G58="","",IFERROR(IF($C58="amount",IF(ABS(VALUE(SUBSTITUTE(SUBSTITUTE(G58&amp;"","$",""),",",""))-$E58)&lt;=0.01,1,0),IF($C58="date",IF(INT(IF(ISNUMBER(G58),G58,DATEVALUE(G58)))=$E58,1,0),IF($C58="number",IF(VALUE(G58&amp;"")=$E58,1,0),IF(SUBSTITUTE(SUBSTITUTE(SUBSTITUTE(SUBSTITUTE(SUBSTITUTE(SUBSTITUTE(SUBSTITUTE(UPPER(G58&amp;""),"(FICTIONAL)","")," ",""),"-",""),".",""),",",""),"#",""),"/","")=SUBSTITUTE(SUBSTITUTE(SUBSTITUTE(SUBSTITUTE(SUBSTITUTE(SUBSTITUTE(SUBSTITUTE(UPPER($E58&amp;""),"(FICTIONAL)","")," ",""),"-",""),".",""),",",""),"#",""),"/",""),1,0)))),0))</f>
        <v/>
      </c>
      <c r="K58" s="33" t="str">
        <f aca="false">IF(H58="","",IFERROR(IF($C58="amount",IF(ABS(VALUE(SUBSTITUTE(SUBSTITUTE(H58&amp;"","$",""),",",""))-$E58)&lt;=0.01,1,0),IF($C58="date",IF(INT(IF(ISNUMBER(H58),H58,DATEVALUE(H58)))=$E58,1,0),IF($C58="number",IF(VALUE(H58&amp;"")=$E58,1,0),IF(SUBSTITUTE(SUBSTITUTE(SUBSTITUTE(SUBSTITUTE(SUBSTITUTE(SUBSTITUTE(SUBSTITUTE(UPPER(H58&amp;""),"(FICTIONAL)","")," ",""),"-",""),".",""),",",""),"#",""),"/","")=SUBSTITUTE(SUBSTITUTE(SUBSTITUTE(SUBSTITUTE(SUBSTITUTE(SUBSTITUTE(SUBSTITUTE(UPPER($E58&amp;""),"(FICTIONAL)","")," ",""),"-",""),".",""),",",""),"#",""),"/",""),1,0)))),0))</f>
        <v/>
      </c>
      <c r="L58" s="34"/>
    </row>
    <row r="59" customFormat="false" ht="15" hidden="false" customHeight="false" outlineLevel="0" collapsed="false">
      <c r="A59" s="31" t="s">
        <v>98</v>
      </c>
      <c r="B59" s="31" t="s">
        <v>80</v>
      </c>
      <c r="C59" s="31" t="s">
        <v>78</v>
      </c>
      <c r="D59" s="31" t="s">
        <v>64</v>
      </c>
      <c r="E59" s="36" t="n">
        <v>2021.17</v>
      </c>
      <c r="F59" s="32"/>
      <c r="G59" s="32"/>
      <c r="H59" s="32"/>
      <c r="I59" s="33" t="str">
        <f aca="false">IF(F59="","",IFERROR(IF($C59="amount",IF(ABS(VALUE(SUBSTITUTE(SUBSTITUTE(F59&amp;"","$",""),",",""))-$E59)&lt;=0.01,1,0),IF($C59="date",IF(INT(IF(ISNUMBER(F59),F59,DATEVALUE(F59)))=$E59,1,0),IF($C59="number",IF(VALUE(F59&amp;"")=$E59,1,0),IF(SUBSTITUTE(SUBSTITUTE(SUBSTITUTE(SUBSTITUTE(SUBSTITUTE(SUBSTITUTE(SUBSTITUTE(UPPER(F59&amp;""),"(FICTIONAL)","")," ",""),"-",""),".",""),",",""),"#",""),"/","")=SUBSTITUTE(SUBSTITUTE(SUBSTITUTE(SUBSTITUTE(SUBSTITUTE(SUBSTITUTE(SUBSTITUTE(UPPER($E59&amp;""),"(FICTIONAL)","")," ",""),"-",""),".",""),",",""),"#",""),"/",""),1,0)))),0))</f>
        <v/>
      </c>
      <c r="J59" s="33" t="str">
        <f aca="false">IF(G59="","",IFERROR(IF($C59="amount",IF(ABS(VALUE(SUBSTITUTE(SUBSTITUTE(G59&amp;"","$",""),",",""))-$E59)&lt;=0.01,1,0),IF($C59="date",IF(INT(IF(ISNUMBER(G59),G59,DATEVALUE(G59)))=$E59,1,0),IF($C59="number",IF(VALUE(G59&amp;"")=$E59,1,0),IF(SUBSTITUTE(SUBSTITUTE(SUBSTITUTE(SUBSTITUTE(SUBSTITUTE(SUBSTITUTE(SUBSTITUTE(UPPER(G59&amp;""),"(FICTIONAL)","")," ",""),"-",""),".",""),",",""),"#",""),"/","")=SUBSTITUTE(SUBSTITUTE(SUBSTITUTE(SUBSTITUTE(SUBSTITUTE(SUBSTITUTE(SUBSTITUTE(UPPER($E59&amp;""),"(FICTIONAL)","")," ",""),"-",""),".",""),",",""),"#",""),"/",""),1,0)))),0))</f>
        <v/>
      </c>
      <c r="K59" s="33" t="str">
        <f aca="false">IF(H59="","",IFERROR(IF($C59="amount",IF(ABS(VALUE(SUBSTITUTE(SUBSTITUTE(H59&amp;"","$",""),",",""))-$E59)&lt;=0.01,1,0),IF($C59="date",IF(INT(IF(ISNUMBER(H59),H59,DATEVALUE(H59)))=$E59,1,0),IF($C59="number",IF(VALUE(H59&amp;"")=$E59,1,0),IF(SUBSTITUTE(SUBSTITUTE(SUBSTITUTE(SUBSTITUTE(SUBSTITUTE(SUBSTITUTE(SUBSTITUTE(UPPER(H59&amp;""),"(FICTIONAL)","")," ",""),"-",""),".",""),",",""),"#",""),"/","")=SUBSTITUTE(SUBSTITUTE(SUBSTITUTE(SUBSTITUTE(SUBSTITUTE(SUBSTITUTE(SUBSTITUTE(UPPER($E59&amp;""),"(FICTIONAL)","")," ",""),"-",""),".",""),",",""),"#",""),"/",""),1,0)))),0))</f>
        <v/>
      </c>
      <c r="L59" s="34"/>
    </row>
    <row r="60" customFormat="false" ht="15" hidden="false" customHeight="false" outlineLevel="0" collapsed="false">
      <c r="A60" s="31" t="s">
        <v>98</v>
      </c>
      <c r="B60" s="31" t="s">
        <v>81</v>
      </c>
      <c r="C60" s="31" t="s">
        <v>63</v>
      </c>
      <c r="D60" s="31" t="s">
        <v>64</v>
      </c>
      <c r="E60" s="31" t="s">
        <v>104</v>
      </c>
      <c r="F60" s="32"/>
      <c r="G60" s="32"/>
      <c r="H60" s="32"/>
      <c r="I60" s="33" t="str">
        <f aca="false">IF(F60="","",IFERROR(IF($C60="amount",IF(ABS(VALUE(SUBSTITUTE(SUBSTITUTE(F60&amp;"","$",""),",",""))-$E60)&lt;=0.01,1,0),IF($C60="date",IF(INT(IF(ISNUMBER(F60),F60,DATEVALUE(F60)))=$E60,1,0),IF($C60="number",IF(VALUE(F60&amp;"")=$E60,1,0),IF(SUBSTITUTE(SUBSTITUTE(SUBSTITUTE(SUBSTITUTE(SUBSTITUTE(SUBSTITUTE(SUBSTITUTE(UPPER(F60&amp;""),"(FICTIONAL)","")," ",""),"-",""),".",""),",",""),"#",""),"/","")=SUBSTITUTE(SUBSTITUTE(SUBSTITUTE(SUBSTITUTE(SUBSTITUTE(SUBSTITUTE(SUBSTITUTE(UPPER($E60&amp;""),"(FICTIONAL)","")," ",""),"-",""),".",""),",",""),"#",""),"/",""),1,0)))),0))</f>
        <v/>
      </c>
      <c r="J60" s="33" t="str">
        <f aca="false">IF(G60="","",IFERROR(IF($C60="amount",IF(ABS(VALUE(SUBSTITUTE(SUBSTITUTE(G60&amp;"","$",""),",",""))-$E60)&lt;=0.01,1,0),IF($C60="date",IF(INT(IF(ISNUMBER(G60),G60,DATEVALUE(G60)))=$E60,1,0),IF($C60="number",IF(VALUE(G60&amp;"")=$E60,1,0),IF(SUBSTITUTE(SUBSTITUTE(SUBSTITUTE(SUBSTITUTE(SUBSTITUTE(SUBSTITUTE(SUBSTITUTE(UPPER(G60&amp;""),"(FICTIONAL)","")," ",""),"-",""),".",""),",",""),"#",""),"/","")=SUBSTITUTE(SUBSTITUTE(SUBSTITUTE(SUBSTITUTE(SUBSTITUTE(SUBSTITUTE(SUBSTITUTE(UPPER($E60&amp;""),"(FICTIONAL)","")," ",""),"-",""),".",""),",",""),"#",""),"/",""),1,0)))),0))</f>
        <v/>
      </c>
      <c r="K60" s="33" t="str">
        <f aca="false">IF(H60="","",IFERROR(IF($C60="amount",IF(ABS(VALUE(SUBSTITUTE(SUBSTITUTE(H60&amp;"","$",""),",",""))-$E60)&lt;=0.01,1,0),IF($C60="date",IF(INT(IF(ISNUMBER(H60),H60,DATEVALUE(H60)))=$E60,1,0),IF($C60="number",IF(VALUE(H60&amp;"")=$E60,1,0),IF(SUBSTITUTE(SUBSTITUTE(SUBSTITUTE(SUBSTITUTE(SUBSTITUTE(SUBSTITUTE(SUBSTITUTE(UPPER(H60&amp;""),"(FICTIONAL)","")," ",""),"-",""),".",""),",",""),"#",""),"/","")=SUBSTITUTE(SUBSTITUTE(SUBSTITUTE(SUBSTITUTE(SUBSTITUTE(SUBSTITUTE(SUBSTITUTE(UPPER($E60&amp;""),"(FICTIONAL)","")," ",""),"-",""),".",""),",",""),"#",""),"/",""),1,0)))),0))</f>
        <v/>
      </c>
      <c r="L60" s="34"/>
    </row>
    <row r="61" customFormat="false" ht="25.35" hidden="false" customHeight="false" outlineLevel="0" collapsed="false">
      <c r="A61" s="31" t="s">
        <v>105</v>
      </c>
      <c r="B61" s="31" t="s">
        <v>62</v>
      </c>
      <c r="C61" s="31" t="s">
        <v>63</v>
      </c>
      <c r="D61" s="31" t="s">
        <v>64</v>
      </c>
      <c r="E61" s="31" t="s">
        <v>106</v>
      </c>
      <c r="F61" s="32"/>
      <c r="G61" s="32"/>
      <c r="H61" s="32"/>
      <c r="I61" s="33" t="str">
        <f aca="false">IF(F61="","",IFERROR(IF($C61="amount",IF(ABS(VALUE(SUBSTITUTE(SUBSTITUTE(F61&amp;"","$",""),",",""))-$E61)&lt;=0.01,1,0),IF($C61="date",IF(INT(IF(ISNUMBER(F61),F61,DATEVALUE(F61)))=$E61,1,0),IF($C61="number",IF(VALUE(F61&amp;"")=$E61,1,0),IF(SUBSTITUTE(SUBSTITUTE(SUBSTITUTE(SUBSTITUTE(SUBSTITUTE(SUBSTITUTE(SUBSTITUTE(UPPER(F61&amp;""),"(FICTIONAL)","")," ",""),"-",""),".",""),",",""),"#",""),"/","")=SUBSTITUTE(SUBSTITUTE(SUBSTITUTE(SUBSTITUTE(SUBSTITUTE(SUBSTITUTE(SUBSTITUTE(UPPER($E61&amp;""),"(FICTIONAL)","")," ",""),"-",""),".",""),",",""),"#",""),"/",""),1,0)))),0))</f>
        <v/>
      </c>
      <c r="J61" s="33" t="str">
        <f aca="false">IF(G61="","",IFERROR(IF($C61="amount",IF(ABS(VALUE(SUBSTITUTE(SUBSTITUTE(G61&amp;"","$",""),",",""))-$E61)&lt;=0.01,1,0),IF($C61="date",IF(INT(IF(ISNUMBER(G61),G61,DATEVALUE(G61)))=$E61,1,0),IF($C61="number",IF(VALUE(G61&amp;"")=$E61,1,0),IF(SUBSTITUTE(SUBSTITUTE(SUBSTITUTE(SUBSTITUTE(SUBSTITUTE(SUBSTITUTE(SUBSTITUTE(UPPER(G61&amp;""),"(FICTIONAL)","")," ",""),"-",""),".",""),",",""),"#",""),"/","")=SUBSTITUTE(SUBSTITUTE(SUBSTITUTE(SUBSTITUTE(SUBSTITUTE(SUBSTITUTE(SUBSTITUTE(UPPER($E61&amp;""),"(FICTIONAL)","")," ",""),"-",""),".",""),",",""),"#",""),"/",""),1,0)))),0))</f>
        <v/>
      </c>
      <c r="K61" s="33" t="str">
        <f aca="false">IF(H61="","",IFERROR(IF($C61="amount",IF(ABS(VALUE(SUBSTITUTE(SUBSTITUTE(H61&amp;"","$",""),",",""))-$E61)&lt;=0.01,1,0),IF($C61="date",IF(INT(IF(ISNUMBER(H61),H61,DATEVALUE(H61)))=$E61,1,0),IF($C61="number",IF(VALUE(H61&amp;"")=$E61,1,0),IF(SUBSTITUTE(SUBSTITUTE(SUBSTITUTE(SUBSTITUTE(SUBSTITUTE(SUBSTITUTE(SUBSTITUTE(UPPER(H61&amp;""),"(FICTIONAL)","")," ",""),"-",""),".",""),",",""),"#",""),"/","")=SUBSTITUTE(SUBSTITUTE(SUBSTITUTE(SUBSTITUTE(SUBSTITUTE(SUBSTITUTE(SUBSTITUTE(UPPER($E61&amp;""),"(FICTIONAL)","")," ",""),"-",""),".",""),",",""),"#",""),"/",""),1,0)))),0))</f>
        <v/>
      </c>
      <c r="L61" s="34"/>
    </row>
    <row r="62" customFormat="false" ht="15" hidden="false" customHeight="false" outlineLevel="0" collapsed="false">
      <c r="A62" s="31" t="s">
        <v>105</v>
      </c>
      <c r="B62" s="31" t="s">
        <v>66</v>
      </c>
      <c r="C62" s="31" t="s">
        <v>63</v>
      </c>
      <c r="D62" s="31" t="s">
        <v>64</v>
      </c>
      <c r="E62" s="31" t="s">
        <v>107</v>
      </c>
      <c r="F62" s="32"/>
      <c r="G62" s="32"/>
      <c r="H62" s="32"/>
      <c r="I62" s="33" t="str">
        <f aca="false">IF(F62="","",IFERROR(IF($C62="amount",IF(ABS(VALUE(SUBSTITUTE(SUBSTITUTE(F62&amp;"","$",""),",",""))-$E62)&lt;=0.01,1,0),IF($C62="date",IF(INT(IF(ISNUMBER(F62),F62,DATEVALUE(F62)))=$E62,1,0),IF($C62="number",IF(VALUE(F62&amp;"")=$E62,1,0),IF(SUBSTITUTE(SUBSTITUTE(SUBSTITUTE(SUBSTITUTE(SUBSTITUTE(SUBSTITUTE(SUBSTITUTE(UPPER(F62&amp;""),"(FICTIONAL)","")," ",""),"-",""),".",""),",",""),"#",""),"/","")=SUBSTITUTE(SUBSTITUTE(SUBSTITUTE(SUBSTITUTE(SUBSTITUTE(SUBSTITUTE(SUBSTITUTE(UPPER($E62&amp;""),"(FICTIONAL)","")," ",""),"-",""),".",""),",",""),"#",""),"/",""),1,0)))),0))</f>
        <v/>
      </c>
      <c r="J62" s="33" t="str">
        <f aca="false">IF(G62="","",IFERROR(IF($C62="amount",IF(ABS(VALUE(SUBSTITUTE(SUBSTITUTE(G62&amp;"","$",""),",",""))-$E62)&lt;=0.01,1,0),IF($C62="date",IF(INT(IF(ISNUMBER(G62),G62,DATEVALUE(G62)))=$E62,1,0),IF($C62="number",IF(VALUE(G62&amp;"")=$E62,1,0),IF(SUBSTITUTE(SUBSTITUTE(SUBSTITUTE(SUBSTITUTE(SUBSTITUTE(SUBSTITUTE(SUBSTITUTE(UPPER(G62&amp;""),"(FICTIONAL)","")," ",""),"-",""),".",""),",",""),"#",""),"/","")=SUBSTITUTE(SUBSTITUTE(SUBSTITUTE(SUBSTITUTE(SUBSTITUTE(SUBSTITUTE(SUBSTITUTE(UPPER($E62&amp;""),"(FICTIONAL)","")," ",""),"-",""),".",""),",",""),"#",""),"/",""),1,0)))),0))</f>
        <v/>
      </c>
      <c r="K62" s="33" t="str">
        <f aca="false">IF(H62="","",IFERROR(IF($C62="amount",IF(ABS(VALUE(SUBSTITUTE(SUBSTITUTE(H62&amp;"","$",""),",",""))-$E62)&lt;=0.01,1,0),IF($C62="date",IF(INT(IF(ISNUMBER(H62),H62,DATEVALUE(H62)))=$E62,1,0),IF($C62="number",IF(VALUE(H62&amp;"")=$E62,1,0),IF(SUBSTITUTE(SUBSTITUTE(SUBSTITUTE(SUBSTITUTE(SUBSTITUTE(SUBSTITUTE(SUBSTITUTE(UPPER(H62&amp;""),"(FICTIONAL)","")," ",""),"-",""),".",""),",",""),"#",""),"/","")=SUBSTITUTE(SUBSTITUTE(SUBSTITUTE(SUBSTITUTE(SUBSTITUTE(SUBSTITUTE(SUBSTITUTE(UPPER($E62&amp;""),"(FICTIONAL)","")," ",""),"-",""),".",""),",",""),"#",""),"/",""),1,0)))),0))</f>
        <v/>
      </c>
      <c r="L62" s="34"/>
    </row>
    <row r="63" customFormat="false" ht="15" hidden="false" customHeight="false" outlineLevel="0" collapsed="false">
      <c r="A63" s="31" t="s">
        <v>105</v>
      </c>
      <c r="B63" s="31" t="s">
        <v>68</v>
      </c>
      <c r="C63" s="31" t="s">
        <v>69</v>
      </c>
      <c r="D63" s="31" t="s">
        <v>64</v>
      </c>
      <c r="E63" s="35" t="n">
        <v>46367</v>
      </c>
      <c r="F63" s="32"/>
      <c r="G63" s="32"/>
      <c r="H63" s="32"/>
      <c r="I63" s="33" t="str">
        <f aca="false">IF(F63="","",IFERROR(IF($C63="amount",IF(ABS(VALUE(SUBSTITUTE(SUBSTITUTE(F63&amp;"","$",""),",",""))-$E63)&lt;=0.01,1,0),IF($C63="date",IF(INT(IF(ISNUMBER(F63),F63,DATEVALUE(F63)))=$E63,1,0),IF($C63="number",IF(VALUE(F63&amp;"")=$E63,1,0),IF(SUBSTITUTE(SUBSTITUTE(SUBSTITUTE(SUBSTITUTE(SUBSTITUTE(SUBSTITUTE(SUBSTITUTE(UPPER(F63&amp;""),"(FICTIONAL)","")," ",""),"-",""),".",""),",",""),"#",""),"/","")=SUBSTITUTE(SUBSTITUTE(SUBSTITUTE(SUBSTITUTE(SUBSTITUTE(SUBSTITUTE(SUBSTITUTE(UPPER($E63&amp;""),"(FICTIONAL)","")," ",""),"-",""),".",""),",",""),"#",""),"/",""),1,0)))),0))</f>
        <v/>
      </c>
      <c r="J63" s="33" t="str">
        <f aca="false">IF(G63="","",IFERROR(IF($C63="amount",IF(ABS(VALUE(SUBSTITUTE(SUBSTITUTE(G63&amp;"","$",""),",",""))-$E63)&lt;=0.01,1,0),IF($C63="date",IF(INT(IF(ISNUMBER(G63),G63,DATEVALUE(G63)))=$E63,1,0),IF($C63="number",IF(VALUE(G63&amp;"")=$E63,1,0),IF(SUBSTITUTE(SUBSTITUTE(SUBSTITUTE(SUBSTITUTE(SUBSTITUTE(SUBSTITUTE(SUBSTITUTE(UPPER(G63&amp;""),"(FICTIONAL)","")," ",""),"-",""),".",""),",",""),"#",""),"/","")=SUBSTITUTE(SUBSTITUTE(SUBSTITUTE(SUBSTITUTE(SUBSTITUTE(SUBSTITUTE(SUBSTITUTE(UPPER($E63&amp;""),"(FICTIONAL)","")," ",""),"-",""),".",""),",",""),"#",""),"/",""),1,0)))),0))</f>
        <v/>
      </c>
      <c r="K63" s="33" t="str">
        <f aca="false">IF(H63="","",IFERROR(IF($C63="amount",IF(ABS(VALUE(SUBSTITUTE(SUBSTITUTE(H63&amp;"","$",""),",",""))-$E63)&lt;=0.01,1,0),IF($C63="date",IF(INT(IF(ISNUMBER(H63),H63,DATEVALUE(H63)))=$E63,1,0),IF($C63="number",IF(VALUE(H63&amp;"")=$E63,1,0),IF(SUBSTITUTE(SUBSTITUTE(SUBSTITUTE(SUBSTITUTE(SUBSTITUTE(SUBSTITUTE(SUBSTITUTE(UPPER(H63&amp;""),"(FICTIONAL)","")," ",""),"-",""),".",""),",",""),"#",""),"/","")=SUBSTITUTE(SUBSTITUTE(SUBSTITUTE(SUBSTITUTE(SUBSTITUTE(SUBSTITUTE(SUBSTITUTE(UPPER($E63&amp;""),"(FICTIONAL)","")," ",""),"-",""),".",""),",",""),"#",""),"/",""),1,0)))),0))</f>
        <v/>
      </c>
      <c r="L63" s="34"/>
    </row>
    <row r="64" customFormat="false" ht="15" hidden="false" customHeight="false" outlineLevel="0" collapsed="false">
      <c r="A64" s="31" t="s">
        <v>105</v>
      </c>
      <c r="B64" s="31" t="s">
        <v>20</v>
      </c>
      <c r="C64" s="31" t="s">
        <v>69</v>
      </c>
      <c r="D64" s="31" t="s">
        <v>70</v>
      </c>
      <c r="E64" s="35" t="n">
        <v>46397</v>
      </c>
      <c r="F64" s="32"/>
      <c r="G64" s="32"/>
      <c r="H64" s="32"/>
      <c r="I64" s="33" t="str">
        <f aca="false">IF(F64="","",IFERROR(IF($C64="amount",IF(ABS(VALUE(SUBSTITUTE(SUBSTITUTE(F64&amp;"","$",""),",",""))-$E64)&lt;=0.01,1,0),IF($C64="date",IF(INT(IF(ISNUMBER(F64),F64,DATEVALUE(F64)))=$E64,1,0),IF($C64="number",IF(VALUE(F64&amp;"")=$E64,1,0),IF(SUBSTITUTE(SUBSTITUTE(SUBSTITUTE(SUBSTITUTE(SUBSTITUTE(SUBSTITUTE(SUBSTITUTE(UPPER(F64&amp;""),"(FICTIONAL)","")," ",""),"-",""),".",""),",",""),"#",""),"/","")=SUBSTITUTE(SUBSTITUTE(SUBSTITUTE(SUBSTITUTE(SUBSTITUTE(SUBSTITUTE(SUBSTITUTE(UPPER($E64&amp;""),"(FICTIONAL)","")," ",""),"-",""),".",""),",",""),"#",""),"/",""),1,0)))),0))</f>
        <v/>
      </c>
      <c r="J64" s="33" t="str">
        <f aca="false">IF(G64="","",IFERROR(IF($C64="amount",IF(ABS(VALUE(SUBSTITUTE(SUBSTITUTE(G64&amp;"","$",""),",",""))-$E64)&lt;=0.01,1,0),IF($C64="date",IF(INT(IF(ISNUMBER(G64),G64,DATEVALUE(G64)))=$E64,1,0),IF($C64="number",IF(VALUE(G64&amp;"")=$E64,1,0),IF(SUBSTITUTE(SUBSTITUTE(SUBSTITUTE(SUBSTITUTE(SUBSTITUTE(SUBSTITUTE(SUBSTITUTE(UPPER(G64&amp;""),"(FICTIONAL)","")," ",""),"-",""),".",""),",",""),"#",""),"/","")=SUBSTITUTE(SUBSTITUTE(SUBSTITUTE(SUBSTITUTE(SUBSTITUTE(SUBSTITUTE(SUBSTITUTE(UPPER($E64&amp;""),"(FICTIONAL)","")," ",""),"-",""),".",""),",",""),"#",""),"/",""),1,0)))),0))</f>
        <v/>
      </c>
      <c r="K64" s="33" t="str">
        <f aca="false">IF(H64="","",IFERROR(IF($C64="amount",IF(ABS(VALUE(SUBSTITUTE(SUBSTITUTE(H64&amp;"","$",""),",",""))-$E64)&lt;=0.01,1,0),IF($C64="date",IF(INT(IF(ISNUMBER(H64),H64,DATEVALUE(H64)))=$E64,1,0),IF($C64="number",IF(VALUE(H64&amp;"")=$E64,1,0),IF(SUBSTITUTE(SUBSTITUTE(SUBSTITUTE(SUBSTITUTE(SUBSTITUTE(SUBSTITUTE(SUBSTITUTE(UPPER(H64&amp;""),"(FICTIONAL)","")," ",""),"-",""),".",""),",",""),"#",""),"/","")=SUBSTITUTE(SUBSTITUTE(SUBSTITUTE(SUBSTITUTE(SUBSTITUTE(SUBSTITUTE(SUBSTITUTE(UPPER($E64&amp;""),"(FICTIONAL)","")," ",""),"-",""),".",""),",",""),"#",""),"/",""),1,0)))),0))</f>
        <v/>
      </c>
      <c r="L64" s="34"/>
    </row>
    <row r="65" customFormat="false" ht="15" hidden="false" customHeight="false" outlineLevel="0" collapsed="false">
      <c r="A65" s="31" t="s">
        <v>105</v>
      </c>
      <c r="B65" s="31" t="s">
        <v>71</v>
      </c>
      <c r="C65" s="31" t="s">
        <v>63</v>
      </c>
      <c r="D65" s="31" t="s">
        <v>64</v>
      </c>
      <c r="E65" s="31" t="s">
        <v>108</v>
      </c>
      <c r="F65" s="32"/>
      <c r="G65" s="32"/>
      <c r="H65" s="32"/>
      <c r="I65" s="33" t="str">
        <f aca="false">IF(F65="","",IFERROR(IF($C65="amount",IF(ABS(VALUE(SUBSTITUTE(SUBSTITUTE(F65&amp;"","$",""),",",""))-$E65)&lt;=0.01,1,0),IF($C65="date",IF(INT(IF(ISNUMBER(F65),F65,DATEVALUE(F65)))=$E65,1,0),IF($C65="number",IF(VALUE(F65&amp;"")=$E65,1,0),IF(SUBSTITUTE(SUBSTITUTE(SUBSTITUTE(SUBSTITUTE(SUBSTITUTE(SUBSTITUTE(SUBSTITUTE(UPPER(F65&amp;""),"(FICTIONAL)","")," ",""),"-",""),".",""),",",""),"#",""),"/","")=SUBSTITUTE(SUBSTITUTE(SUBSTITUTE(SUBSTITUTE(SUBSTITUTE(SUBSTITUTE(SUBSTITUTE(UPPER($E65&amp;""),"(FICTIONAL)","")," ",""),"-",""),".",""),",",""),"#",""),"/",""),1,0)))),0))</f>
        <v/>
      </c>
      <c r="J65" s="33" t="str">
        <f aca="false">IF(G65="","",IFERROR(IF($C65="amount",IF(ABS(VALUE(SUBSTITUTE(SUBSTITUTE(G65&amp;"","$",""),",",""))-$E65)&lt;=0.01,1,0),IF($C65="date",IF(INT(IF(ISNUMBER(G65),G65,DATEVALUE(G65)))=$E65,1,0),IF($C65="number",IF(VALUE(G65&amp;"")=$E65,1,0),IF(SUBSTITUTE(SUBSTITUTE(SUBSTITUTE(SUBSTITUTE(SUBSTITUTE(SUBSTITUTE(SUBSTITUTE(UPPER(G65&amp;""),"(FICTIONAL)","")," ",""),"-",""),".",""),",",""),"#",""),"/","")=SUBSTITUTE(SUBSTITUTE(SUBSTITUTE(SUBSTITUTE(SUBSTITUTE(SUBSTITUTE(SUBSTITUTE(UPPER($E65&amp;""),"(FICTIONAL)","")," ",""),"-",""),".",""),",",""),"#",""),"/",""),1,0)))),0))</f>
        <v/>
      </c>
      <c r="K65" s="33" t="str">
        <f aca="false">IF(H65="","",IFERROR(IF($C65="amount",IF(ABS(VALUE(SUBSTITUTE(SUBSTITUTE(H65&amp;"","$",""),",",""))-$E65)&lt;=0.01,1,0),IF($C65="date",IF(INT(IF(ISNUMBER(H65),H65,DATEVALUE(H65)))=$E65,1,0),IF($C65="number",IF(VALUE(H65&amp;"")=$E65,1,0),IF(SUBSTITUTE(SUBSTITUTE(SUBSTITUTE(SUBSTITUTE(SUBSTITUTE(SUBSTITUTE(SUBSTITUTE(UPPER(H65&amp;""),"(FICTIONAL)","")," ",""),"-",""),".",""),",",""),"#",""),"/","")=SUBSTITUTE(SUBSTITUTE(SUBSTITUTE(SUBSTITUTE(SUBSTITUTE(SUBSTITUTE(SUBSTITUTE(UPPER($E65&amp;""),"(FICTIONAL)","")," ",""),"-",""),".",""),",",""),"#",""),"/",""),1,0)))),0))</f>
        <v/>
      </c>
      <c r="L65" s="34"/>
    </row>
    <row r="66" customFormat="false" ht="15" hidden="false" customHeight="false" outlineLevel="0" collapsed="false">
      <c r="A66" s="31" t="s">
        <v>105</v>
      </c>
      <c r="B66" s="31" t="s">
        <v>24</v>
      </c>
      <c r="C66" s="31" t="s">
        <v>63</v>
      </c>
      <c r="D66" s="31" t="s">
        <v>70</v>
      </c>
      <c r="E66" s="31" t="s">
        <v>73</v>
      </c>
      <c r="F66" s="32"/>
      <c r="G66" s="32"/>
      <c r="H66" s="32"/>
      <c r="I66" s="33" t="str">
        <f aca="false">IF(F66="","",IFERROR(IF($C66="amount",IF(ABS(VALUE(SUBSTITUTE(SUBSTITUTE(F66&amp;"","$",""),",",""))-$E66)&lt;=0.01,1,0),IF($C66="date",IF(INT(IF(ISNUMBER(F66),F66,DATEVALUE(F66)))=$E66,1,0),IF($C66="number",IF(VALUE(F66&amp;"")=$E66,1,0),IF(SUBSTITUTE(SUBSTITUTE(SUBSTITUTE(SUBSTITUTE(SUBSTITUTE(SUBSTITUTE(SUBSTITUTE(UPPER(F66&amp;""),"(FICTIONAL)","")," ",""),"-",""),".",""),",",""),"#",""),"/","")=SUBSTITUTE(SUBSTITUTE(SUBSTITUTE(SUBSTITUTE(SUBSTITUTE(SUBSTITUTE(SUBSTITUTE(UPPER($E66&amp;""),"(FICTIONAL)","")," ",""),"-",""),".",""),",",""),"#",""),"/",""),1,0)))),0))</f>
        <v/>
      </c>
      <c r="J66" s="33" t="str">
        <f aca="false">IF(G66="","",IFERROR(IF($C66="amount",IF(ABS(VALUE(SUBSTITUTE(SUBSTITUTE(G66&amp;"","$",""),",",""))-$E66)&lt;=0.01,1,0),IF($C66="date",IF(INT(IF(ISNUMBER(G66),G66,DATEVALUE(G66)))=$E66,1,0),IF($C66="number",IF(VALUE(G66&amp;"")=$E66,1,0),IF(SUBSTITUTE(SUBSTITUTE(SUBSTITUTE(SUBSTITUTE(SUBSTITUTE(SUBSTITUTE(SUBSTITUTE(UPPER(G66&amp;""),"(FICTIONAL)","")," ",""),"-",""),".",""),",",""),"#",""),"/","")=SUBSTITUTE(SUBSTITUTE(SUBSTITUTE(SUBSTITUTE(SUBSTITUTE(SUBSTITUTE(SUBSTITUTE(UPPER($E66&amp;""),"(FICTIONAL)","")," ",""),"-",""),".",""),",",""),"#",""),"/",""),1,0)))),0))</f>
        <v/>
      </c>
      <c r="K66" s="33" t="str">
        <f aca="false">IF(H66="","",IFERROR(IF($C66="amount",IF(ABS(VALUE(SUBSTITUTE(SUBSTITUTE(H66&amp;"","$",""),",",""))-$E66)&lt;=0.01,1,0),IF($C66="date",IF(INT(IF(ISNUMBER(H66),H66,DATEVALUE(H66)))=$E66,1,0),IF($C66="number",IF(VALUE(H66&amp;"")=$E66,1,0),IF(SUBSTITUTE(SUBSTITUTE(SUBSTITUTE(SUBSTITUTE(SUBSTITUTE(SUBSTITUTE(SUBSTITUTE(UPPER(H66&amp;""),"(FICTIONAL)","")," ",""),"-",""),".",""),",",""),"#",""),"/","")=SUBSTITUTE(SUBSTITUTE(SUBSTITUTE(SUBSTITUTE(SUBSTITUTE(SUBSTITUTE(SUBSTITUTE(UPPER($E66&amp;""),"(FICTIONAL)","")," ",""),"-",""),".",""),",",""),"#",""),"/",""),1,0)))),0))</f>
        <v/>
      </c>
      <c r="L66" s="34"/>
    </row>
    <row r="67" customFormat="false" ht="15" hidden="false" customHeight="false" outlineLevel="0" collapsed="false">
      <c r="A67" s="31" t="s">
        <v>105</v>
      </c>
      <c r="B67" s="31" t="s">
        <v>26</v>
      </c>
      <c r="C67" s="31" t="s">
        <v>63</v>
      </c>
      <c r="D67" s="31" t="s">
        <v>70</v>
      </c>
      <c r="E67" s="31" t="s">
        <v>109</v>
      </c>
      <c r="F67" s="32"/>
      <c r="G67" s="32"/>
      <c r="H67" s="32"/>
      <c r="I67" s="33" t="str">
        <f aca="false">IF(F67="","",IFERROR(IF($C67="amount",IF(ABS(VALUE(SUBSTITUTE(SUBSTITUTE(F67&amp;"","$",""),",",""))-$E67)&lt;=0.01,1,0),IF($C67="date",IF(INT(IF(ISNUMBER(F67),F67,DATEVALUE(F67)))=$E67,1,0),IF($C67="number",IF(VALUE(F67&amp;"")=$E67,1,0),IF(SUBSTITUTE(SUBSTITUTE(SUBSTITUTE(SUBSTITUTE(SUBSTITUTE(SUBSTITUTE(SUBSTITUTE(UPPER(F67&amp;""),"(FICTIONAL)","")," ",""),"-",""),".",""),",",""),"#",""),"/","")=SUBSTITUTE(SUBSTITUTE(SUBSTITUTE(SUBSTITUTE(SUBSTITUTE(SUBSTITUTE(SUBSTITUTE(UPPER($E67&amp;""),"(FICTIONAL)","")," ",""),"-",""),".",""),",",""),"#",""),"/",""),1,0)))),0))</f>
        <v/>
      </c>
      <c r="J67" s="33" t="str">
        <f aca="false">IF(G67="","",IFERROR(IF($C67="amount",IF(ABS(VALUE(SUBSTITUTE(SUBSTITUTE(G67&amp;"","$",""),",",""))-$E67)&lt;=0.01,1,0),IF($C67="date",IF(INT(IF(ISNUMBER(G67),G67,DATEVALUE(G67)))=$E67,1,0),IF($C67="number",IF(VALUE(G67&amp;"")=$E67,1,0),IF(SUBSTITUTE(SUBSTITUTE(SUBSTITUTE(SUBSTITUTE(SUBSTITUTE(SUBSTITUTE(SUBSTITUTE(UPPER(G67&amp;""),"(FICTIONAL)","")," ",""),"-",""),".",""),",",""),"#",""),"/","")=SUBSTITUTE(SUBSTITUTE(SUBSTITUTE(SUBSTITUTE(SUBSTITUTE(SUBSTITUTE(SUBSTITUTE(UPPER($E67&amp;""),"(FICTIONAL)","")," ",""),"-",""),".",""),",",""),"#",""),"/",""),1,0)))),0))</f>
        <v/>
      </c>
      <c r="K67" s="33" t="str">
        <f aca="false">IF(H67="","",IFERROR(IF($C67="amount",IF(ABS(VALUE(SUBSTITUTE(SUBSTITUTE(H67&amp;"","$",""),",",""))-$E67)&lt;=0.01,1,0),IF($C67="date",IF(INT(IF(ISNUMBER(H67),H67,DATEVALUE(H67)))=$E67,1,0),IF($C67="number",IF(VALUE(H67&amp;"")=$E67,1,0),IF(SUBSTITUTE(SUBSTITUTE(SUBSTITUTE(SUBSTITUTE(SUBSTITUTE(SUBSTITUTE(SUBSTITUTE(UPPER(H67&amp;""),"(FICTIONAL)","")," ",""),"-",""),".",""),",",""),"#",""),"/","")=SUBSTITUTE(SUBSTITUTE(SUBSTITUTE(SUBSTITUTE(SUBSTITUTE(SUBSTITUTE(SUBSTITUTE(UPPER($E67&amp;""),"(FICTIONAL)","")," ",""),"-",""),".",""),",",""),"#",""),"/",""),1,0)))),0))</f>
        <v/>
      </c>
      <c r="L67" s="34"/>
    </row>
    <row r="68" customFormat="false" ht="15" hidden="false" customHeight="false" outlineLevel="0" collapsed="false">
      <c r="A68" s="31" t="s">
        <v>105</v>
      </c>
      <c r="B68" s="31" t="s">
        <v>27</v>
      </c>
      <c r="C68" s="31" t="s">
        <v>75</v>
      </c>
      <c r="D68" s="31" t="s">
        <v>70</v>
      </c>
      <c r="E68" s="31" t="n">
        <v>4</v>
      </c>
      <c r="F68" s="32"/>
      <c r="G68" s="32"/>
      <c r="H68" s="32"/>
      <c r="I68" s="33" t="str">
        <f aca="false">IF(F68="","",IFERROR(IF($C68="amount",IF(ABS(VALUE(SUBSTITUTE(SUBSTITUTE(F68&amp;"","$",""),",",""))-$E68)&lt;=0.01,1,0),IF($C68="date",IF(INT(IF(ISNUMBER(F68),F68,DATEVALUE(F68)))=$E68,1,0),IF($C68="number",IF(VALUE(F68&amp;"")=$E68,1,0),IF(SUBSTITUTE(SUBSTITUTE(SUBSTITUTE(SUBSTITUTE(SUBSTITUTE(SUBSTITUTE(SUBSTITUTE(UPPER(F68&amp;""),"(FICTIONAL)","")," ",""),"-",""),".",""),",",""),"#",""),"/","")=SUBSTITUTE(SUBSTITUTE(SUBSTITUTE(SUBSTITUTE(SUBSTITUTE(SUBSTITUTE(SUBSTITUTE(UPPER($E68&amp;""),"(FICTIONAL)","")," ",""),"-",""),".",""),",",""),"#",""),"/",""),1,0)))),0))</f>
        <v/>
      </c>
      <c r="J68" s="33" t="str">
        <f aca="false">IF(G68="","",IFERROR(IF($C68="amount",IF(ABS(VALUE(SUBSTITUTE(SUBSTITUTE(G68&amp;"","$",""),",",""))-$E68)&lt;=0.01,1,0),IF($C68="date",IF(INT(IF(ISNUMBER(G68),G68,DATEVALUE(G68)))=$E68,1,0),IF($C68="number",IF(VALUE(G68&amp;"")=$E68,1,0),IF(SUBSTITUTE(SUBSTITUTE(SUBSTITUTE(SUBSTITUTE(SUBSTITUTE(SUBSTITUTE(SUBSTITUTE(UPPER(G68&amp;""),"(FICTIONAL)","")," ",""),"-",""),".",""),",",""),"#",""),"/","")=SUBSTITUTE(SUBSTITUTE(SUBSTITUTE(SUBSTITUTE(SUBSTITUTE(SUBSTITUTE(SUBSTITUTE(UPPER($E68&amp;""),"(FICTIONAL)","")," ",""),"-",""),".",""),",",""),"#",""),"/",""),1,0)))),0))</f>
        <v/>
      </c>
      <c r="K68" s="33" t="str">
        <f aca="false">IF(H68="","",IFERROR(IF($C68="amount",IF(ABS(VALUE(SUBSTITUTE(SUBSTITUTE(H68&amp;"","$",""),",",""))-$E68)&lt;=0.01,1,0),IF($C68="date",IF(INT(IF(ISNUMBER(H68),H68,DATEVALUE(H68)))=$E68,1,0),IF($C68="number",IF(VALUE(H68&amp;"")=$E68,1,0),IF(SUBSTITUTE(SUBSTITUTE(SUBSTITUTE(SUBSTITUTE(SUBSTITUTE(SUBSTITUTE(SUBSTITUTE(UPPER(H68&amp;""),"(FICTIONAL)","")," ",""),"-",""),".",""),",",""),"#",""),"/","")=SUBSTITUTE(SUBSTITUTE(SUBSTITUTE(SUBSTITUTE(SUBSTITUTE(SUBSTITUTE(SUBSTITUTE(UPPER($E68&amp;""),"(FICTIONAL)","")," ",""),"-",""),".",""),",",""),"#",""),"/",""),1,0)))),0))</f>
        <v/>
      </c>
      <c r="L68" s="34"/>
    </row>
    <row r="69" customFormat="false" ht="15" hidden="false" customHeight="false" outlineLevel="0" collapsed="false">
      <c r="A69" s="31" t="s">
        <v>105</v>
      </c>
      <c r="B69" s="31" t="s">
        <v>29</v>
      </c>
      <c r="C69" s="31" t="s">
        <v>63</v>
      </c>
      <c r="D69" s="31" t="s">
        <v>70</v>
      </c>
      <c r="E69" s="31" t="s">
        <v>110</v>
      </c>
      <c r="F69" s="32"/>
      <c r="G69" s="32"/>
      <c r="H69" s="32"/>
      <c r="I69" s="33" t="str">
        <f aca="false">IF(F69="","",IFERROR(IF($C69="amount",IF(ABS(VALUE(SUBSTITUTE(SUBSTITUTE(F69&amp;"","$",""),",",""))-$E69)&lt;=0.01,1,0),IF($C69="date",IF(INT(IF(ISNUMBER(F69),F69,DATEVALUE(F69)))=$E69,1,0),IF($C69="number",IF(VALUE(F69&amp;"")=$E69,1,0),IF(SUBSTITUTE(SUBSTITUTE(SUBSTITUTE(SUBSTITUTE(SUBSTITUTE(SUBSTITUTE(SUBSTITUTE(UPPER(F69&amp;""),"(FICTIONAL)","")," ",""),"-",""),".",""),",",""),"#",""),"/","")=SUBSTITUTE(SUBSTITUTE(SUBSTITUTE(SUBSTITUTE(SUBSTITUTE(SUBSTITUTE(SUBSTITUTE(UPPER($E69&amp;""),"(FICTIONAL)","")," ",""),"-",""),".",""),",",""),"#",""),"/",""),1,0)))),0))</f>
        <v/>
      </c>
      <c r="J69" s="33" t="str">
        <f aca="false">IF(G69="","",IFERROR(IF($C69="amount",IF(ABS(VALUE(SUBSTITUTE(SUBSTITUTE(G69&amp;"","$",""),",",""))-$E69)&lt;=0.01,1,0),IF($C69="date",IF(INT(IF(ISNUMBER(G69),G69,DATEVALUE(G69)))=$E69,1,0),IF($C69="number",IF(VALUE(G69&amp;"")=$E69,1,0),IF(SUBSTITUTE(SUBSTITUTE(SUBSTITUTE(SUBSTITUTE(SUBSTITUTE(SUBSTITUTE(SUBSTITUTE(UPPER(G69&amp;""),"(FICTIONAL)","")," ",""),"-",""),".",""),",",""),"#",""),"/","")=SUBSTITUTE(SUBSTITUTE(SUBSTITUTE(SUBSTITUTE(SUBSTITUTE(SUBSTITUTE(SUBSTITUTE(UPPER($E69&amp;""),"(FICTIONAL)","")," ",""),"-",""),".",""),",",""),"#",""),"/",""),1,0)))),0))</f>
        <v/>
      </c>
      <c r="K69" s="33" t="str">
        <f aca="false">IF(H69="","",IFERROR(IF($C69="amount",IF(ABS(VALUE(SUBSTITUTE(SUBSTITUTE(H69&amp;"","$",""),",",""))-$E69)&lt;=0.01,1,0),IF($C69="date",IF(INT(IF(ISNUMBER(H69),H69,DATEVALUE(H69)))=$E69,1,0),IF($C69="number",IF(VALUE(H69&amp;"")=$E69,1,0),IF(SUBSTITUTE(SUBSTITUTE(SUBSTITUTE(SUBSTITUTE(SUBSTITUTE(SUBSTITUTE(SUBSTITUTE(UPPER(H69&amp;""),"(FICTIONAL)","")," ",""),"-",""),".",""),",",""),"#",""),"/","")=SUBSTITUTE(SUBSTITUTE(SUBSTITUTE(SUBSTITUTE(SUBSTITUTE(SUBSTITUTE(SUBSTITUTE(UPPER($E69&amp;""),"(FICTIONAL)","")," ",""),"-",""),".",""),",",""),"#",""),"/",""),1,0)))),0))</f>
        <v/>
      </c>
      <c r="L69" s="34"/>
    </row>
    <row r="70" customFormat="false" ht="15" hidden="false" customHeight="false" outlineLevel="0" collapsed="false">
      <c r="A70" s="31" t="s">
        <v>105</v>
      </c>
      <c r="B70" s="31" t="s">
        <v>77</v>
      </c>
      <c r="C70" s="31" t="s">
        <v>78</v>
      </c>
      <c r="D70" s="31" t="s">
        <v>64</v>
      </c>
      <c r="E70" s="36" t="n">
        <v>1283.95</v>
      </c>
      <c r="F70" s="32"/>
      <c r="G70" s="32"/>
      <c r="H70" s="32"/>
      <c r="I70" s="33" t="str">
        <f aca="false">IF(F70="","",IFERROR(IF($C70="amount",IF(ABS(VALUE(SUBSTITUTE(SUBSTITUTE(F70&amp;"","$",""),",",""))-$E70)&lt;=0.01,1,0),IF($C70="date",IF(INT(IF(ISNUMBER(F70),F70,DATEVALUE(F70)))=$E70,1,0),IF($C70="number",IF(VALUE(F70&amp;"")=$E70,1,0),IF(SUBSTITUTE(SUBSTITUTE(SUBSTITUTE(SUBSTITUTE(SUBSTITUTE(SUBSTITUTE(SUBSTITUTE(UPPER(F70&amp;""),"(FICTIONAL)","")," ",""),"-",""),".",""),",",""),"#",""),"/","")=SUBSTITUTE(SUBSTITUTE(SUBSTITUTE(SUBSTITUTE(SUBSTITUTE(SUBSTITUTE(SUBSTITUTE(UPPER($E70&amp;""),"(FICTIONAL)","")," ",""),"-",""),".",""),",",""),"#",""),"/",""),1,0)))),0))</f>
        <v/>
      </c>
      <c r="J70" s="33" t="str">
        <f aca="false">IF(G70="","",IFERROR(IF($C70="amount",IF(ABS(VALUE(SUBSTITUTE(SUBSTITUTE(G70&amp;"","$",""),",",""))-$E70)&lt;=0.01,1,0),IF($C70="date",IF(INT(IF(ISNUMBER(G70),G70,DATEVALUE(G70)))=$E70,1,0),IF($C70="number",IF(VALUE(G70&amp;"")=$E70,1,0),IF(SUBSTITUTE(SUBSTITUTE(SUBSTITUTE(SUBSTITUTE(SUBSTITUTE(SUBSTITUTE(SUBSTITUTE(UPPER(G70&amp;""),"(FICTIONAL)","")," ",""),"-",""),".",""),",",""),"#",""),"/","")=SUBSTITUTE(SUBSTITUTE(SUBSTITUTE(SUBSTITUTE(SUBSTITUTE(SUBSTITUTE(SUBSTITUTE(UPPER($E70&amp;""),"(FICTIONAL)","")," ",""),"-",""),".",""),",",""),"#",""),"/",""),1,0)))),0))</f>
        <v/>
      </c>
      <c r="K70" s="33" t="str">
        <f aca="false">IF(H70="","",IFERROR(IF($C70="amount",IF(ABS(VALUE(SUBSTITUTE(SUBSTITUTE(H70&amp;"","$",""),",",""))-$E70)&lt;=0.01,1,0),IF($C70="date",IF(INT(IF(ISNUMBER(H70),H70,DATEVALUE(H70)))=$E70,1,0),IF($C70="number",IF(VALUE(H70&amp;"")=$E70,1,0),IF(SUBSTITUTE(SUBSTITUTE(SUBSTITUTE(SUBSTITUTE(SUBSTITUTE(SUBSTITUTE(SUBSTITUTE(UPPER(H70&amp;""),"(FICTIONAL)","")," ",""),"-",""),".",""),",",""),"#",""),"/","")=SUBSTITUTE(SUBSTITUTE(SUBSTITUTE(SUBSTITUTE(SUBSTITUTE(SUBSTITUTE(SUBSTITUTE(UPPER($E70&amp;""),"(FICTIONAL)","")," ",""),"-",""),".",""),",",""),"#",""),"/",""),1,0)))),0))</f>
        <v/>
      </c>
      <c r="L70" s="34"/>
    </row>
    <row r="71" customFormat="false" ht="15" hidden="false" customHeight="false" outlineLevel="0" collapsed="false">
      <c r="A71" s="31" t="s">
        <v>105</v>
      </c>
      <c r="B71" s="31" t="s">
        <v>79</v>
      </c>
      <c r="C71" s="31" t="s">
        <v>78</v>
      </c>
      <c r="D71" s="31" t="s">
        <v>64</v>
      </c>
      <c r="E71" s="36" t="n">
        <v>0</v>
      </c>
      <c r="F71" s="32"/>
      <c r="G71" s="32"/>
      <c r="H71" s="32"/>
      <c r="I71" s="33" t="str">
        <f aca="false">IF(F71="","",IFERROR(IF($C71="amount",IF(ABS(VALUE(SUBSTITUTE(SUBSTITUTE(F71&amp;"","$",""),",",""))-$E71)&lt;=0.01,1,0),IF($C71="date",IF(INT(IF(ISNUMBER(F71),F71,DATEVALUE(F71)))=$E71,1,0),IF($C71="number",IF(VALUE(F71&amp;"")=$E71,1,0),IF(SUBSTITUTE(SUBSTITUTE(SUBSTITUTE(SUBSTITUTE(SUBSTITUTE(SUBSTITUTE(SUBSTITUTE(UPPER(F71&amp;""),"(FICTIONAL)","")," ",""),"-",""),".",""),",",""),"#",""),"/","")=SUBSTITUTE(SUBSTITUTE(SUBSTITUTE(SUBSTITUTE(SUBSTITUTE(SUBSTITUTE(SUBSTITUTE(UPPER($E71&amp;""),"(FICTIONAL)","")," ",""),"-",""),".",""),",",""),"#",""),"/",""),1,0)))),0))</f>
        <v/>
      </c>
      <c r="J71" s="33" t="str">
        <f aca="false">IF(G71="","",IFERROR(IF($C71="amount",IF(ABS(VALUE(SUBSTITUTE(SUBSTITUTE(G71&amp;"","$",""),",",""))-$E71)&lt;=0.01,1,0),IF($C71="date",IF(INT(IF(ISNUMBER(G71),G71,DATEVALUE(G71)))=$E71,1,0),IF($C71="number",IF(VALUE(G71&amp;"")=$E71,1,0),IF(SUBSTITUTE(SUBSTITUTE(SUBSTITUTE(SUBSTITUTE(SUBSTITUTE(SUBSTITUTE(SUBSTITUTE(UPPER(G71&amp;""),"(FICTIONAL)","")," ",""),"-",""),".",""),",",""),"#",""),"/","")=SUBSTITUTE(SUBSTITUTE(SUBSTITUTE(SUBSTITUTE(SUBSTITUTE(SUBSTITUTE(SUBSTITUTE(UPPER($E71&amp;""),"(FICTIONAL)","")," ",""),"-",""),".",""),",",""),"#",""),"/",""),1,0)))),0))</f>
        <v/>
      </c>
      <c r="K71" s="33" t="str">
        <f aca="false">IF(H71="","",IFERROR(IF($C71="amount",IF(ABS(VALUE(SUBSTITUTE(SUBSTITUTE(H71&amp;"","$",""),",",""))-$E71)&lt;=0.01,1,0),IF($C71="date",IF(INT(IF(ISNUMBER(H71),H71,DATEVALUE(H71)))=$E71,1,0),IF($C71="number",IF(VALUE(H71&amp;"")=$E71,1,0),IF(SUBSTITUTE(SUBSTITUTE(SUBSTITUTE(SUBSTITUTE(SUBSTITUTE(SUBSTITUTE(SUBSTITUTE(UPPER(H71&amp;""),"(FICTIONAL)","")," ",""),"-",""),".",""),",",""),"#",""),"/","")=SUBSTITUTE(SUBSTITUTE(SUBSTITUTE(SUBSTITUTE(SUBSTITUTE(SUBSTITUTE(SUBSTITUTE(UPPER($E71&amp;""),"(FICTIONAL)","")," ",""),"-",""),".",""),",",""),"#",""),"/",""),1,0)))),0))</f>
        <v/>
      </c>
      <c r="L71" s="34"/>
    </row>
    <row r="72" customFormat="false" ht="15" hidden="false" customHeight="false" outlineLevel="0" collapsed="false">
      <c r="A72" s="31" t="s">
        <v>105</v>
      </c>
      <c r="B72" s="31" t="s">
        <v>80</v>
      </c>
      <c r="C72" s="31" t="s">
        <v>78</v>
      </c>
      <c r="D72" s="31" t="s">
        <v>64</v>
      </c>
      <c r="E72" s="36" t="n">
        <v>1283.95</v>
      </c>
      <c r="F72" s="32"/>
      <c r="G72" s="32"/>
      <c r="H72" s="32"/>
      <c r="I72" s="33" t="str">
        <f aca="false">IF(F72="","",IFERROR(IF($C72="amount",IF(ABS(VALUE(SUBSTITUTE(SUBSTITUTE(F72&amp;"","$",""),",",""))-$E72)&lt;=0.01,1,0),IF($C72="date",IF(INT(IF(ISNUMBER(F72),F72,DATEVALUE(F72)))=$E72,1,0),IF($C72="number",IF(VALUE(F72&amp;"")=$E72,1,0),IF(SUBSTITUTE(SUBSTITUTE(SUBSTITUTE(SUBSTITUTE(SUBSTITUTE(SUBSTITUTE(SUBSTITUTE(UPPER(F72&amp;""),"(FICTIONAL)","")," ",""),"-",""),".",""),",",""),"#",""),"/","")=SUBSTITUTE(SUBSTITUTE(SUBSTITUTE(SUBSTITUTE(SUBSTITUTE(SUBSTITUTE(SUBSTITUTE(UPPER($E72&amp;""),"(FICTIONAL)","")," ",""),"-",""),".",""),",",""),"#",""),"/",""),1,0)))),0))</f>
        <v/>
      </c>
      <c r="J72" s="33" t="str">
        <f aca="false">IF(G72="","",IFERROR(IF($C72="amount",IF(ABS(VALUE(SUBSTITUTE(SUBSTITUTE(G72&amp;"","$",""),",",""))-$E72)&lt;=0.01,1,0),IF($C72="date",IF(INT(IF(ISNUMBER(G72),G72,DATEVALUE(G72)))=$E72,1,0),IF($C72="number",IF(VALUE(G72&amp;"")=$E72,1,0),IF(SUBSTITUTE(SUBSTITUTE(SUBSTITUTE(SUBSTITUTE(SUBSTITUTE(SUBSTITUTE(SUBSTITUTE(UPPER(G72&amp;""),"(FICTIONAL)","")," ",""),"-",""),".",""),",",""),"#",""),"/","")=SUBSTITUTE(SUBSTITUTE(SUBSTITUTE(SUBSTITUTE(SUBSTITUTE(SUBSTITUTE(SUBSTITUTE(UPPER($E72&amp;""),"(FICTIONAL)","")," ",""),"-",""),".",""),",",""),"#",""),"/",""),1,0)))),0))</f>
        <v/>
      </c>
      <c r="K72" s="33" t="str">
        <f aca="false">IF(H72="","",IFERROR(IF($C72="amount",IF(ABS(VALUE(SUBSTITUTE(SUBSTITUTE(H72&amp;"","$",""),",",""))-$E72)&lt;=0.01,1,0),IF($C72="date",IF(INT(IF(ISNUMBER(H72),H72,DATEVALUE(H72)))=$E72,1,0),IF($C72="number",IF(VALUE(H72&amp;"")=$E72,1,0),IF(SUBSTITUTE(SUBSTITUTE(SUBSTITUTE(SUBSTITUTE(SUBSTITUTE(SUBSTITUTE(SUBSTITUTE(UPPER(H72&amp;""),"(FICTIONAL)","")," ",""),"-",""),".",""),",",""),"#",""),"/","")=SUBSTITUTE(SUBSTITUTE(SUBSTITUTE(SUBSTITUTE(SUBSTITUTE(SUBSTITUTE(SUBSTITUTE(UPPER($E72&amp;""),"(FICTIONAL)","")," ",""),"-",""),".",""),",",""),"#",""),"/",""),1,0)))),0))</f>
        <v/>
      </c>
      <c r="L72" s="34"/>
    </row>
    <row r="73" customFormat="false" ht="15" hidden="false" customHeight="false" outlineLevel="0" collapsed="false">
      <c r="A73" s="31" t="s">
        <v>105</v>
      </c>
      <c r="B73" s="31" t="s">
        <v>81</v>
      </c>
      <c r="C73" s="31" t="s">
        <v>63</v>
      </c>
      <c r="D73" s="31" t="s">
        <v>64</v>
      </c>
      <c r="E73" s="31" t="s">
        <v>111</v>
      </c>
      <c r="F73" s="32"/>
      <c r="G73" s="32"/>
      <c r="H73" s="32"/>
      <c r="I73" s="33" t="str">
        <f aca="false">IF(F73="","",IFERROR(IF($C73="amount",IF(ABS(VALUE(SUBSTITUTE(SUBSTITUTE(F73&amp;"","$",""),",",""))-$E73)&lt;=0.01,1,0),IF($C73="date",IF(INT(IF(ISNUMBER(F73),F73,DATEVALUE(F73)))=$E73,1,0),IF($C73="number",IF(VALUE(F73&amp;"")=$E73,1,0),IF(SUBSTITUTE(SUBSTITUTE(SUBSTITUTE(SUBSTITUTE(SUBSTITUTE(SUBSTITUTE(SUBSTITUTE(UPPER(F73&amp;""),"(FICTIONAL)","")," ",""),"-",""),".",""),",",""),"#",""),"/","")=SUBSTITUTE(SUBSTITUTE(SUBSTITUTE(SUBSTITUTE(SUBSTITUTE(SUBSTITUTE(SUBSTITUTE(UPPER($E73&amp;""),"(FICTIONAL)","")," ",""),"-",""),".",""),",",""),"#",""),"/",""),1,0)))),0))</f>
        <v/>
      </c>
      <c r="J73" s="33" t="str">
        <f aca="false">IF(G73="","",IFERROR(IF($C73="amount",IF(ABS(VALUE(SUBSTITUTE(SUBSTITUTE(G73&amp;"","$",""),",",""))-$E73)&lt;=0.01,1,0),IF($C73="date",IF(INT(IF(ISNUMBER(G73),G73,DATEVALUE(G73)))=$E73,1,0),IF($C73="number",IF(VALUE(G73&amp;"")=$E73,1,0),IF(SUBSTITUTE(SUBSTITUTE(SUBSTITUTE(SUBSTITUTE(SUBSTITUTE(SUBSTITUTE(SUBSTITUTE(UPPER(G73&amp;""),"(FICTIONAL)","")," ",""),"-",""),".",""),",",""),"#",""),"/","")=SUBSTITUTE(SUBSTITUTE(SUBSTITUTE(SUBSTITUTE(SUBSTITUTE(SUBSTITUTE(SUBSTITUTE(UPPER($E73&amp;""),"(FICTIONAL)","")," ",""),"-",""),".",""),",",""),"#",""),"/",""),1,0)))),0))</f>
        <v/>
      </c>
      <c r="K73" s="33" t="str">
        <f aca="false">IF(H73="","",IFERROR(IF($C73="amount",IF(ABS(VALUE(SUBSTITUTE(SUBSTITUTE(H73&amp;"","$",""),",",""))-$E73)&lt;=0.01,1,0),IF($C73="date",IF(INT(IF(ISNUMBER(H73),H73,DATEVALUE(H73)))=$E73,1,0),IF($C73="number",IF(VALUE(H73&amp;"")=$E73,1,0),IF(SUBSTITUTE(SUBSTITUTE(SUBSTITUTE(SUBSTITUTE(SUBSTITUTE(SUBSTITUTE(SUBSTITUTE(UPPER(H73&amp;""),"(FICTIONAL)","")," ",""),"-",""),".",""),",",""),"#",""),"/","")=SUBSTITUTE(SUBSTITUTE(SUBSTITUTE(SUBSTITUTE(SUBSTITUTE(SUBSTITUTE(SUBSTITUTE(UPPER($E73&amp;""),"(FICTIONAL)","")," ",""),"-",""),".",""),",",""),"#",""),"/",""),1,0)))),0))</f>
        <v/>
      </c>
      <c r="L73" s="34"/>
    </row>
    <row r="74" customFormat="false" ht="15" hidden="false" customHeight="false" outlineLevel="0" collapsed="false">
      <c r="A74" s="31" t="s">
        <v>112</v>
      </c>
      <c r="B74" s="31" t="s">
        <v>62</v>
      </c>
      <c r="C74" s="31" t="s">
        <v>63</v>
      </c>
      <c r="D74" s="31" t="s">
        <v>64</v>
      </c>
      <c r="E74" s="31" t="s">
        <v>113</v>
      </c>
      <c r="F74" s="32"/>
      <c r="G74" s="32"/>
      <c r="H74" s="32"/>
      <c r="I74" s="33" t="str">
        <f aca="false">IF(F74="","",IFERROR(IF($C74="amount",IF(ABS(VALUE(SUBSTITUTE(SUBSTITUTE(F74&amp;"","$",""),",",""))-$E74)&lt;=0.01,1,0),IF($C74="date",IF(INT(IF(ISNUMBER(F74),F74,DATEVALUE(F74)))=$E74,1,0),IF($C74="number",IF(VALUE(F74&amp;"")=$E74,1,0),IF(SUBSTITUTE(SUBSTITUTE(SUBSTITUTE(SUBSTITUTE(SUBSTITUTE(SUBSTITUTE(SUBSTITUTE(UPPER(F74&amp;""),"(FICTIONAL)","")," ",""),"-",""),".",""),",",""),"#",""),"/","")=SUBSTITUTE(SUBSTITUTE(SUBSTITUTE(SUBSTITUTE(SUBSTITUTE(SUBSTITUTE(SUBSTITUTE(UPPER($E74&amp;""),"(FICTIONAL)","")," ",""),"-",""),".",""),",",""),"#",""),"/",""),1,0)))),0))</f>
        <v/>
      </c>
      <c r="J74" s="33" t="str">
        <f aca="false">IF(G74="","",IFERROR(IF($C74="amount",IF(ABS(VALUE(SUBSTITUTE(SUBSTITUTE(G74&amp;"","$",""),",",""))-$E74)&lt;=0.01,1,0),IF($C74="date",IF(INT(IF(ISNUMBER(G74),G74,DATEVALUE(G74)))=$E74,1,0),IF($C74="number",IF(VALUE(G74&amp;"")=$E74,1,0),IF(SUBSTITUTE(SUBSTITUTE(SUBSTITUTE(SUBSTITUTE(SUBSTITUTE(SUBSTITUTE(SUBSTITUTE(UPPER(G74&amp;""),"(FICTIONAL)","")," ",""),"-",""),".",""),",",""),"#",""),"/","")=SUBSTITUTE(SUBSTITUTE(SUBSTITUTE(SUBSTITUTE(SUBSTITUTE(SUBSTITUTE(SUBSTITUTE(UPPER($E74&amp;""),"(FICTIONAL)","")," ",""),"-",""),".",""),",",""),"#",""),"/",""),1,0)))),0))</f>
        <v/>
      </c>
      <c r="K74" s="33" t="str">
        <f aca="false">IF(H74="","",IFERROR(IF($C74="amount",IF(ABS(VALUE(SUBSTITUTE(SUBSTITUTE(H74&amp;"","$",""),",",""))-$E74)&lt;=0.01,1,0),IF($C74="date",IF(INT(IF(ISNUMBER(H74),H74,DATEVALUE(H74)))=$E74,1,0),IF($C74="number",IF(VALUE(H74&amp;"")=$E74,1,0),IF(SUBSTITUTE(SUBSTITUTE(SUBSTITUTE(SUBSTITUTE(SUBSTITUTE(SUBSTITUTE(SUBSTITUTE(UPPER(H74&amp;""),"(FICTIONAL)","")," ",""),"-",""),".",""),",",""),"#",""),"/","")=SUBSTITUTE(SUBSTITUTE(SUBSTITUTE(SUBSTITUTE(SUBSTITUTE(SUBSTITUTE(SUBSTITUTE(UPPER($E74&amp;""),"(FICTIONAL)","")," ",""),"-",""),".",""),",",""),"#",""),"/",""),1,0)))),0))</f>
        <v/>
      </c>
      <c r="L74" s="34"/>
    </row>
    <row r="75" customFormat="false" ht="15" hidden="false" customHeight="false" outlineLevel="0" collapsed="false">
      <c r="A75" s="31" t="s">
        <v>112</v>
      </c>
      <c r="B75" s="31" t="s">
        <v>66</v>
      </c>
      <c r="C75" s="31" t="s">
        <v>63</v>
      </c>
      <c r="D75" s="31" t="s">
        <v>64</v>
      </c>
      <c r="E75" s="31" t="s">
        <v>114</v>
      </c>
      <c r="F75" s="32"/>
      <c r="G75" s="32"/>
      <c r="H75" s="32"/>
      <c r="I75" s="33" t="str">
        <f aca="false">IF(F75="","",IFERROR(IF($C75="amount",IF(ABS(VALUE(SUBSTITUTE(SUBSTITUTE(F75&amp;"","$",""),",",""))-$E75)&lt;=0.01,1,0),IF($C75="date",IF(INT(IF(ISNUMBER(F75),F75,DATEVALUE(F75)))=$E75,1,0),IF($C75="number",IF(VALUE(F75&amp;"")=$E75,1,0),IF(SUBSTITUTE(SUBSTITUTE(SUBSTITUTE(SUBSTITUTE(SUBSTITUTE(SUBSTITUTE(SUBSTITUTE(UPPER(F75&amp;""),"(FICTIONAL)","")," ",""),"-",""),".",""),",",""),"#",""),"/","")=SUBSTITUTE(SUBSTITUTE(SUBSTITUTE(SUBSTITUTE(SUBSTITUTE(SUBSTITUTE(SUBSTITUTE(UPPER($E75&amp;""),"(FICTIONAL)","")," ",""),"-",""),".",""),",",""),"#",""),"/",""),1,0)))),0))</f>
        <v/>
      </c>
      <c r="J75" s="33" t="str">
        <f aca="false">IF(G75="","",IFERROR(IF($C75="amount",IF(ABS(VALUE(SUBSTITUTE(SUBSTITUTE(G75&amp;"","$",""),",",""))-$E75)&lt;=0.01,1,0),IF($C75="date",IF(INT(IF(ISNUMBER(G75),G75,DATEVALUE(G75)))=$E75,1,0),IF($C75="number",IF(VALUE(G75&amp;"")=$E75,1,0),IF(SUBSTITUTE(SUBSTITUTE(SUBSTITUTE(SUBSTITUTE(SUBSTITUTE(SUBSTITUTE(SUBSTITUTE(UPPER(G75&amp;""),"(FICTIONAL)","")," ",""),"-",""),".",""),",",""),"#",""),"/","")=SUBSTITUTE(SUBSTITUTE(SUBSTITUTE(SUBSTITUTE(SUBSTITUTE(SUBSTITUTE(SUBSTITUTE(UPPER($E75&amp;""),"(FICTIONAL)","")," ",""),"-",""),".",""),",",""),"#",""),"/",""),1,0)))),0))</f>
        <v/>
      </c>
      <c r="K75" s="33" t="str">
        <f aca="false">IF(H75="","",IFERROR(IF($C75="amount",IF(ABS(VALUE(SUBSTITUTE(SUBSTITUTE(H75&amp;"","$",""),",",""))-$E75)&lt;=0.01,1,0),IF($C75="date",IF(INT(IF(ISNUMBER(H75),H75,DATEVALUE(H75)))=$E75,1,0),IF($C75="number",IF(VALUE(H75&amp;"")=$E75,1,0),IF(SUBSTITUTE(SUBSTITUTE(SUBSTITUTE(SUBSTITUTE(SUBSTITUTE(SUBSTITUTE(SUBSTITUTE(UPPER(H75&amp;""),"(FICTIONAL)","")," ",""),"-",""),".",""),",",""),"#",""),"/","")=SUBSTITUTE(SUBSTITUTE(SUBSTITUTE(SUBSTITUTE(SUBSTITUTE(SUBSTITUTE(SUBSTITUTE(UPPER($E75&amp;""),"(FICTIONAL)","")," ",""),"-",""),".",""),",",""),"#",""),"/",""),1,0)))),0))</f>
        <v/>
      </c>
      <c r="L75" s="34"/>
    </row>
    <row r="76" customFormat="false" ht="15" hidden="false" customHeight="false" outlineLevel="0" collapsed="false">
      <c r="A76" s="31" t="s">
        <v>112</v>
      </c>
      <c r="B76" s="31" t="s">
        <v>68</v>
      </c>
      <c r="C76" s="31" t="s">
        <v>69</v>
      </c>
      <c r="D76" s="31" t="s">
        <v>64</v>
      </c>
      <c r="E76" s="35" t="n">
        <v>46363</v>
      </c>
      <c r="F76" s="32"/>
      <c r="G76" s="32"/>
      <c r="H76" s="32"/>
      <c r="I76" s="33" t="str">
        <f aca="false">IF(F76="","",IFERROR(IF($C76="amount",IF(ABS(VALUE(SUBSTITUTE(SUBSTITUTE(F76&amp;"","$",""),",",""))-$E76)&lt;=0.01,1,0),IF($C76="date",IF(INT(IF(ISNUMBER(F76),F76,DATEVALUE(F76)))=$E76,1,0),IF($C76="number",IF(VALUE(F76&amp;"")=$E76,1,0),IF(SUBSTITUTE(SUBSTITUTE(SUBSTITUTE(SUBSTITUTE(SUBSTITUTE(SUBSTITUTE(SUBSTITUTE(UPPER(F76&amp;""),"(FICTIONAL)","")," ",""),"-",""),".",""),",",""),"#",""),"/","")=SUBSTITUTE(SUBSTITUTE(SUBSTITUTE(SUBSTITUTE(SUBSTITUTE(SUBSTITUTE(SUBSTITUTE(UPPER($E76&amp;""),"(FICTIONAL)","")," ",""),"-",""),".",""),",",""),"#",""),"/",""),1,0)))),0))</f>
        <v/>
      </c>
      <c r="J76" s="33" t="str">
        <f aca="false">IF(G76="","",IFERROR(IF($C76="amount",IF(ABS(VALUE(SUBSTITUTE(SUBSTITUTE(G76&amp;"","$",""),",",""))-$E76)&lt;=0.01,1,0),IF($C76="date",IF(INT(IF(ISNUMBER(G76),G76,DATEVALUE(G76)))=$E76,1,0),IF($C76="number",IF(VALUE(G76&amp;"")=$E76,1,0),IF(SUBSTITUTE(SUBSTITUTE(SUBSTITUTE(SUBSTITUTE(SUBSTITUTE(SUBSTITUTE(SUBSTITUTE(UPPER(G76&amp;""),"(FICTIONAL)","")," ",""),"-",""),".",""),",",""),"#",""),"/","")=SUBSTITUTE(SUBSTITUTE(SUBSTITUTE(SUBSTITUTE(SUBSTITUTE(SUBSTITUTE(SUBSTITUTE(UPPER($E76&amp;""),"(FICTIONAL)","")," ",""),"-",""),".",""),",",""),"#",""),"/",""),1,0)))),0))</f>
        <v/>
      </c>
      <c r="K76" s="33" t="str">
        <f aca="false">IF(H76="","",IFERROR(IF($C76="amount",IF(ABS(VALUE(SUBSTITUTE(SUBSTITUTE(H76&amp;"","$",""),",",""))-$E76)&lt;=0.01,1,0),IF($C76="date",IF(INT(IF(ISNUMBER(H76),H76,DATEVALUE(H76)))=$E76,1,0),IF($C76="number",IF(VALUE(H76&amp;"")=$E76,1,0),IF(SUBSTITUTE(SUBSTITUTE(SUBSTITUTE(SUBSTITUTE(SUBSTITUTE(SUBSTITUTE(SUBSTITUTE(UPPER(H76&amp;""),"(FICTIONAL)","")," ",""),"-",""),".",""),",",""),"#",""),"/","")=SUBSTITUTE(SUBSTITUTE(SUBSTITUTE(SUBSTITUTE(SUBSTITUTE(SUBSTITUTE(SUBSTITUTE(UPPER($E76&amp;""),"(FICTIONAL)","")," ",""),"-",""),".",""),",",""),"#",""),"/",""),1,0)))),0))</f>
        <v/>
      </c>
      <c r="L76" s="34"/>
    </row>
    <row r="77" customFormat="false" ht="15" hidden="false" customHeight="false" outlineLevel="0" collapsed="false">
      <c r="A77" s="31" t="s">
        <v>112</v>
      </c>
      <c r="B77" s="31" t="s">
        <v>20</v>
      </c>
      <c r="C77" s="31" t="s">
        <v>69</v>
      </c>
      <c r="D77" s="31" t="s">
        <v>70</v>
      </c>
      <c r="E77" s="35" t="n">
        <v>46423</v>
      </c>
      <c r="F77" s="32"/>
      <c r="G77" s="32"/>
      <c r="H77" s="32"/>
      <c r="I77" s="33" t="str">
        <f aca="false">IF(F77="","",IFERROR(IF($C77="amount",IF(ABS(VALUE(SUBSTITUTE(SUBSTITUTE(F77&amp;"","$",""),",",""))-$E77)&lt;=0.01,1,0),IF($C77="date",IF(INT(IF(ISNUMBER(F77),F77,DATEVALUE(F77)))=$E77,1,0),IF($C77="number",IF(VALUE(F77&amp;"")=$E77,1,0),IF(SUBSTITUTE(SUBSTITUTE(SUBSTITUTE(SUBSTITUTE(SUBSTITUTE(SUBSTITUTE(SUBSTITUTE(UPPER(F77&amp;""),"(FICTIONAL)","")," ",""),"-",""),".",""),",",""),"#",""),"/","")=SUBSTITUTE(SUBSTITUTE(SUBSTITUTE(SUBSTITUTE(SUBSTITUTE(SUBSTITUTE(SUBSTITUTE(UPPER($E77&amp;""),"(FICTIONAL)","")," ",""),"-",""),".",""),",",""),"#",""),"/",""),1,0)))),0))</f>
        <v/>
      </c>
      <c r="J77" s="33" t="str">
        <f aca="false">IF(G77="","",IFERROR(IF($C77="amount",IF(ABS(VALUE(SUBSTITUTE(SUBSTITUTE(G77&amp;"","$",""),",",""))-$E77)&lt;=0.01,1,0),IF($C77="date",IF(INT(IF(ISNUMBER(G77),G77,DATEVALUE(G77)))=$E77,1,0),IF($C77="number",IF(VALUE(G77&amp;"")=$E77,1,0),IF(SUBSTITUTE(SUBSTITUTE(SUBSTITUTE(SUBSTITUTE(SUBSTITUTE(SUBSTITUTE(SUBSTITUTE(UPPER(G77&amp;""),"(FICTIONAL)","")," ",""),"-",""),".",""),",",""),"#",""),"/","")=SUBSTITUTE(SUBSTITUTE(SUBSTITUTE(SUBSTITUTE(SUBSTITUTE(SUBSTITUTE(SUBSTITUTE(UPPER($E77&amp;""),"(FICTIONAL)","")," ",""),"-",""),".",""),",",""),"#",""),"/",""),1,0)))),0))</f>
        <v/>
      </c>
      <c r="K77" s="33" t="str">
        <f aca="false">IF(H77="","",IFERROR(IF($C77="amount",IF(ABS(VALUE(SUBSTITUTE(SUBSTITUTE(H77&amp;"","$",""),",",""))-$E77)&lt;=0.01,1,0),IF($C77="date",IF(INT(IF(ISNUMBER(H77),H77,DATEVALUE(H77)))=$E77,1,0),IF($C77="number",IF(VALUE(H77&amp;"")=$E77,1,0),IF(SUBSTITUTE(SUBSTITUTE(SUBSTITUTE(SUBSTITUTE(SUBSTITUTE(SUBSTITUTE(SUBSTITUTE(UPPER(H77&amp;""),"(FICTIONAL)","")," ",""),"-",""),".",""),",",""),"#",""),"/","")=SUBSTITUTE(SUBSTITUTE(SUBSTITUTE(SUBSTITUTE(SUBSTITUTE(SUBSTITUTE(SUBSTITUTE(UPPER($E77&amp;""),"(FICTIONAL)","")," ",""),"-",""),".",""),",",""),"#",""),"/",""),1,0)))),0))</f>
        <v/>
      </c>
      <c r="L77" s="34"/>
    </row>
    <row r="78" customFormat="false" ht="15" hidden="false" customHeight="false" outlineLevel="0" collapsed="false">
      <c r="A78" s="31" t="s">
        <v>112</v>
      </c>
      <c r="B78" s="31" t="s">
        <v>71</v>
      </c>
      <c r="C78" s="31" t="s">
        <v>63</v>
      </c>
      <c r="D78" s="31" t="s">
        <v>64</v>
      </c>
      <c r="E78" s="31" t="s">
        <v>115</v>
      </c>
      <c r="F78" s="32"/>
      <c r="G78" s="32"/>
      <c r="H78" s="32"/>
      <c r="I78" s="33" t="str">
        <f aca="false">IF(F78="","",IFERROR(IF($C78="amount",IF(ABS(VALUE(SUBSTITUTE(SUBSTITUTE(F78&amp;"","$",""),",",""))-$E78)&lt;=0.01,1,0),IF($C78="date",IF(INT(IF(ISNUMBER(F78),F78,DATEVALUE(F78)))=$E78,1,0),IF($C78="number",IF(VALUE(F78&amp;"")=$E78,1,0),IF(SUBSTITUTE(SUBSTITUTE(SUBSTITUTE(SUBSTITUTE(SUBSTITUTE(SUBSTITUTE(SUBSTITUTE(UPPER(F78&amp;""),"(FICTIONAL)","")," ",""),"-",""),".",""),",",""),"#",""),"/","")=SUBSTITUTE(SUBSTITUTE(SUBSTITUTE(SUBSTITUTE(SUBSTITUTE(SUBSTITUTE(SUBSTITUTE(UPPER($E78&amp;""),"(FICTIONAL)","")," ",""),"-",""),".",""),",",""),"#",""),"/",""),1,0)))),0))</f>
        <v/>
      </c>
      <c r="J78" s="33" t="str">
        <f aca="false">IF(G78="","",IFERROR(IF($C78="amount",IF(ABS(VALUE(SUBSTITUTE(SUBSTITUTE(G78&amp;"","$",""),",",""))-$E78)&lt;=0.01,1,0),IF($C78="date",IF(INT(IF(ISNUMBER(G78),G78,DATEVALUE(G78)))=$E78,1,0),IF($C78="number",IF(VALUE(G78&amp;"")=$E78,1,0),IF(SUBSTITUTE(SUBSTITUTE(SUBSTITUTE(SUBSTITUTE(SUBSTITUTE(SUBSTITUTE(SUBSTITUTE(UPPER(G78&amp;""),"(FICTIONAL)","")," ",""),"-",""),".",""),",",""),"#",""),"/","")=SUBSTITUTE(SUBSTITUTE(SUBSTITUTE(SUBSTITUTE(SUBSTITUTE(SUBSTITUTE(SUBSTITUTE(UPPER($E78&amp;""),"(FICTIONAL)","")," ",""),"-",""),".",""),",",""),"#",""),"/",""),1,0)))),0))</f>
        <v/>
      </c>
      <c r="K78" s="33" t="str">
        <f aca="false">IF(H78="","",IFERROR(IF($C78="amount",IF(ABS(VALUE(SUBSTITUTE(SUBSTITUTE(H78&amp;"","$",""),",",""))-$E78)&lt;=0.01,1,0),IF($C78="date",IF(INT(IF(ISNUMBER(H78),H78,DATEVALUE(H78)))=$E78,1,0),IF($C78="number",IF(VALUE(H78&amp;"")=$E78,1,0),IF(SUBSTITUTE(SUBSTITUTE(SUBSTITUTE(SUBSTITUTE(SUBSTITUTE(SUBSTITUTE(SUBSTITUTE(UPPER(H78&amp;""),"(FICTIONAL)","")," ",""),"-",""),".",""),",",""),"#",""),"/","")=SUBSTITUTE(SUBSTITUTE(SUBSTITUTE(SUBSTITUTE(SUBSTITUTE(SUBSTITUTE(SUBSTITUTE(UPPER($E78&amp;""),"(FICTIONAL)","")," ",""),"-",""),".",""),",",""),"#",""),"/",""),1,0)))),0))</f>
        <v/>
      </c>
      <c r="L78" s="34"/>
    </row>
    <row r="79" customFormat="false" ht="15" hidden="false" customHeight="false" outlineLevel="0" collapsed="false">
      <c r="A79" s="31" t="s">
        <v>112</v>
      </c>
      <c r="B79" s="31" t="s">
        <v>24</v>
      </c>
      <c r="C79" s="31" t="s">
        <v>63</v>
      </c>
      <c r="D79" s="31" t="s">
        <v>70</v>
      </c>
      <c r="E79" s="31" t="s">
        <v>116</v>
      </c>
      <c r="F79" s="32"/>
      <c r="G79" s="32"/>
      <c r="H79" s="32"/>
      <c r="I79" s="33" t="str">
        <f aca="false">IF(F79="","",IFERROR(IF($C79="amount",IF(ABS(VALUE(SUBSTITUTE(SUBSTITUTE(F79&amp;"","$",""),",",""))-$E79)&lt;=0.01,1,0),IF($C79="date",IF(INT(IF(ISNUMBER(F79),F79,DATEVALUE(F79)))=$E79,1,0),IF($C79="number",IF(VALUE(F79&amp;"")=$E79,1,0),IF(SUBSTITUTE(SUBSTITUTE(SUBSTITUTE(SUBSTITUTE(SUBSTITUTE(SUBSTITUTE(SUBSTITUTE(UPPER(F79&amp;""),"(FICTIONAL)","")," ",""),"-",""),".",""),",",""),"#",""),"/","")=SUBSTITUTE(SUBSTITUTE(SUBSTITUTE(SUBSTITUTE(SUBSTITUTE(SUBSTITUTE(SUBSTITUTE(UPPER($E79&amp;""),"(FICTIONAL)","")," ",""),"-",""),".",""),",",""),"#",""),"/",""),1,0)))),0))</f>
        <v/>
      </c>
      <c r="J79" s="33" t="str">
        <f aca="false">IF(G79="","",IFERROR(IF($C79="amount",IF(ABS(VALUE(SUBSTITUTE(SUBSTITUTE(G79&amp;"","$",""),",",""))-$E79)&lt;=0.01,1,0),IF($C79="date",IF(INT(IF(ISNUMBER(G79),G79,DATEVALUE(G79)))=$E79,1,0),IF($C79="number",IF(VALUE(G79&amp;"")=$E79,1,0),IF(SUBSTITUTE(SUBSTITUTE(SUBSTITUTE(SUBSTITUTE(SUBSTITUTE(SUBSTITUTE(SUBSTITUTE(UPPER(G79&amp;""),"(FICTIONAL)","")," ",""),"-",""),".",""),",",""),"#",""),"/","")=SUBSTITUTE(SUBSTITUTE(SUBSTITUTE(SUBSTITUTE(SUBSTITUTE(SUBSTITUTE(SUBSTITUTE(UPPER($E79&amp;""),"(FICTIONAL)","")," ",""),"-",""),".",""),",",""),"#",""),"/",""),1,0)))),0))</f>
        <v/>
      </c>
      <c r="K79" s="33" t="str">
        <f aca="false">IF(H79="","",IFERROR(IF($C79="amount",IF(ABS(VALUE(SUBSTITUTE(SUBSTITUTE(H79&amp;"","$",""),",",""))-$E79)&lt;=0.01,1,0),IF($C79="date",IF(INT(IF(ISNUMBER(H79),H79,DATEVALUE(H79)))=$E79,1,0),IF($C79="number",IF(VALUE(H79&amp;"")=$E79,1,0),IF(SUBSTITUTE(SUBSTITUTE(SUBSTITUTE(SUBSTITUTE(SUBSTITUTE(SUBSTITUTE(SUBSTITUTE(UPPER(H79&amp;""),"(FICTIONAL)","")," ",""),"-",""),".",""),",",""),"#",""),"/","")=SUBSTITUTE(SUBSTITUTE(SUBSTITUTE(SUBSTITUTE(SUBSTITUTE(SUBSTITUTE(SUBSTITUTE(UPPER($E79&amp;""),"(FICTIONAL)","")," ",""),"-",""),".",""),",",""),"#",""),"/",""),1,0)))),0))</f>
        <v/>
      </c>
      <c r="L79" s="34"/>
    </row>
    <row r="80" customFormat="false" ht="15" hidden="false" customHeight="false" outlineLevel="0" collapsed="false">
      <c r="A80" s="31" t="s">
        <v>112</v>
      </c>
      <c r="B80" s="31" t="s">
        <v>26</v>
      </c>
      <c r="C80" s="31" t="s">
        <v>63</v>
      </c>
      <c r="D80" s="31" t="s">
        <v>70</v>
      </c>
      <c r="E80" s="31" t="s">
        <v>117</v>
      </c>
      <c r="F80" s="32"/>
      <c r="G80" s="32"/>
      <c r="H80" s="32"/>
      <c r="I80" s="33" t="str">
        <f aca="false">IF(F80="","",IFERROR(IF($C80="amount",IF(ABS(VALUE(SUBSTITUTE(SUBSTITUTE(F80&amp;"","$",""),",",""))-$E80)&lt;=0.01,1,0),IF($C80="date",IF(INT(IF(ISNUMBER(F80),F80,DATEVALUE(F80)))=$E80,1,0),IF($C80="number",IF(VALUE(F80&amp;"")=$E80,1,0),IF(SUBSTITUTE(SUBSTITUTE(SUBSTITUTE(SUBSTITUTE(SUBSTITUTE(SUBSTITUTE(SUBSTITUTE(UPPER(F80&amp;""),"(FICTIONAL)","")," ",""),"-",""),".",""),",",""),"#",""),"/","")=SUBSTITUTE(SUBSTITUTE(SUBSTITUTE(SUBSTITUTE(SUBSTITUTE(SUBSTITUTE(SUBSTITUTE(UPPER($E80&amp;""),"(FICTIONAL)","")," ",""),"-",""),".",""),",",""),"#",""),"/",""),1,0)))),0))</f>
        <v/>
      </c>
      <c r="J80" s="33" t="str">
        <f aca="false">IF(G80="","",IFERROR(IF($C80="amount",IF(ABS(VALUE(SUBSTITUTE(SUBSTITUTE(G80&amp;"","$",""),",",""))-$E80)&lt;=0.01,1,0),IF($C80="date",IF(INT(IF(ISNUMBER(G80),G80,DATEVALUE(G80)))=$E80,1,0),IF($C80="number",IF(VALUE(G80&amp;"")=$E80,1,0),IF(SUBSTITUTE(SUBSTITUTE(SUBSTITUTE(SUBSTITUTE(SUBSTITUTE(SUBSTITUTE(SUBSTITUTE(UPPER(G80&amp;""),"(FICTIONAL)","")," ",""),"-",""),".",""),",",""),"#",""),"/","")=SUBSTITUTE(SUBSTITUTE(SUBSTITUTE(SUBSTITUTE(SUBSTITUTE(SUBSTITUTE(SUBSTITUTE(UPPER($E80&amp;""),"(FICTIONAL)","")," ",""),"-",""),".",""),",",""),"#",""),"/",""),1,0)))),0))</f>
        <v/>
      </c>
      <c r="K80" s="33" t="str">
        <f aca="false">IF(H80="","",IFERROR(IF($C80="amount",IF(ABS(VALUE(SUBSTITUTE(SUBSTITUTE(H80&amp;"","$",""),",",""))-$E80)&lt;=0.01,1,0),IF($C80="date",IF(INT(IF(ISNUMBER(H80),H80,DATEVALUE(H80)))=$E80,1,0),IF($C80="number",IF(VALUE(H80&amp;"")=$E80,1,0),IF(SUBSTITUTE(SUBSTITUTE(SUBSTITUTE(SUBSTITUTE(SUBSTITUTE(SUBSTITUTE(SUBSTITUTE(UPPER(H80&amp;""),"(FICTIONAL)","")," ",""),"-",""),".",""),",",""),"#",""),"/","")=SUBSTITUTE(SUBSTITUTE(SUBSTITUTE(SUBSTITUTE(SUBSTITUTE(SUBSTITUTE(SUBSTITUTE(UPPER($E80&amp;""),"(FICTIONAL)","")," ",""),"-",""),".",""),",",""),"#",""),"/",""),1,0)))),0))</f>
        <v/>
      </c>
      <c r="L80" s="34"/>
    </row>
    <row r="81" customFormat="false" ht="15" hidden="false" customHeight="false" outlineLevel="0" collapsed="false">
      <c r="A81" s="31" t="s">
        <v>112</v>
      </c>
      <c r="B81" s="31" t="s">
        <v>27</v>
      </c>
      <c r="C81" s="31" t="s">
        <v>75</v>
      </c>
      <c r="D81" s="31" t="s">
        <v>70</v>
      </c>
      <c r="E81" s="31" t="n">
        <v>18</v>
      </c>
      <c r="F81" s="32"/>
      <c r="G81" s="32"/>
      <c r="H81" s="32"/>
      <c r="I81" s="33" t="str">
        <f aca="false">IF(F81="","",IFERROR(IF($C81="amount",IF(ABS(VALUE(SUBSTITUTE(SUBSTITUTE(F81&amp;"","$",""),",",""))-$E81)&lt;=0.01,1,0),IF($C81="date",IF(INT(IF(ISNUMBER(F81),F81,DATEVALUE(F81)))=$E81,1,0),IF($C81="number",IF(VALUE(F81&amp;"")=$E81,1,0),IF(SUBSTITUTE(SUBSTITUTE(SUBSTITUTE(SUBSTITUTE(SUBSTITUTE(SUBSTITUTE(SUBSTITUTE(UPPER(F81&amp;""),"(FICTIONAL)","")," ",""),"-",""),".",""),",",""),"#",""),"/","")=SUBSTITUTE(SUBSTITUTE(SUBSTITUTE(SUBSTITUTE(SUBSTITUTE(SUBSTITUTE(SUBSTITUTE(UPPER($E81&amp;""),"(FICTIONAL)","")," ",""),"-",""),".",""),",",""),"#",""),"/",""),1,0)))),0))</f>
        <v/>
      </c>
      <c r="J81" s="33" t="str">
        <f aca="false">IF(G81="","",IFERROR(IF($C81="amount",IF(ABS(VALUE(SUBSTITUTE(SUBSTITUTE(G81&amp;"","$",""),",",""))-$E81)&lt;=0.01,1,0),IF($C81="date",IF(INT(IF(ISNUMBER(G81),G81,DATEVALUE(G81)))=$E81,1,0),IF($C81="number",IF(VALUE(G81&amp;"")=$E81,1,0),IF(SUBSTITUTE(SUBSTITUTE(SUBSTITUTE(SUBSTITUTE(SUBSTITUTE(SUBSTITUTE(SUBSTITUTE(UPPER(G81&amp;""),"(FICTIONAL)","")," ",""),"-",""),".",""),",",""),"#",""),"/","")=SUBSTITUTE(SUBSTITUTE(SUBSTITUTE(SUBSTITUTE(SUBSTITUTE(SUBSTITUTE(SUBSTITUTE(UPPER($E81&amp;""),"(FICTIONAL)","")," ",""),"-",""),".",""),",",""),"#",""),"/",""),1,0)))),0))</f>
        <v/>
      </c>
      <c r="K81" s="33" t="str">
        <f aca="false">IF(H81="","",IFERROR(IF($C81="amount",IF(ABS(VALUE(SUBSTITUTE(SUBSTITUTE(H81&amp;"","$",""),",",""))-$E81)&lt;=0.01,1,0),IF($C81="date",IF(INT(IF(ISNUMBER(H81),H81,DATEVALUE(H81)))=$E81,1,0),IF($C81="number",IF(VALUE(H81&amp;"")=$E81,1,0),IF(SUBSTITUTE(SUBSTITUTE(SUBSTITUTE(SUBSTITUTE(SUBSTITUTE(SUBSTITUTE(SUBSTITUTE(UPPER(H81&amp;""),"(FICTIONAL)","")," ",""),"-",""),".",""),",",""),"#",""),"/","")=SUBSTITUTE(SUBSTITUTE(SUBSTITUTE(SUBSTITUTE(SUBSTITUTE(SUBSTITUTE(SUBSTITUTE(UPPER($E81&amp;""),"(FICTIONAL)","")," ",""),"-",""),".",""),",",""),"#",""),"/",""),1,0)))),0))</f>
        <v/>
      </c>
      <c r="L81" s="34"/>
    </row>
    <row r="82" customFormat="false" ht="15" hidden="false" customHeight="false" outlineLevel="0" collapsed="false">
      <c r="A82" s="31" t="s">
        <v>112</v>
      </c>
      <c r="B82" s="31" t="s">
        <v>29</v>
      </c>
      <c r="C82" s="31" t="s">
        <v>63</v>
      </c>
      <c r="D82" s="31" t="s">
        <v>70</v>
      </c>
      <c r="E82" s="31" t="s">
        <v>118</v>
      </c>
      <c r="F82" s="32"/>
      <c r="G82" s="32"/>
      <c r="H82" s="32"/>
      <c r="I82" s="33" t="str">
        <f aca="false">IF(F82="","",IFERROR(IF($C82="amount",IF(ABS(VALUE(SUBSTITUTE(SUBSTITUTE(F82&amp;"","$",""),",",""))-$E82)&lt;=0.01,1,0),IF($C82="date",IF(INT(IF(ISNUMBER(F82),F82,DATEVALUE(F82)))=$E82,1,0),IF($C82="number",IF(VALUE(F82&amp;"")=$E82,1,0),IF(SUBSTITUTE(SUBSTITUTE(SUBSTITUTE(SUBSTITUTE(SUBSTITUTE(SUBSTITUTE(SUBSTITUTE(UPPER(F82&amp;""),"(FICTIONAL)","")," ",""),"-",""),".",""),",",""),"#",""),"/","")=SUBSTITUTE(SUBSTITUTE(SUBSTITUTE(SUBSTITUTE(SUBSTITUTE(SUBSTITUTE(SUBSTITUTE(UPPER($E82&amp;""),"(FICTIONAL)","")," ",""),"-",""),".",""),",",""),"#",""),"/",""),1,0)))),0))</f>
        <v/>
      </c>
      <c r="J82" s="33" t="str">
        <f aca="false">IF(G82="","",IFERROR(IF($C82="amount",IF(ABS(VALUE(SUBSTITUTE(SUBSTITUTE(G82&amp;"","$",""),",",""))-$E82)&lt;=0.01,1,0),IF($C82="date",IF(INT(IF(ISNUMBER(G82),G82,DATEVALUE(G82)))=$E82,1,0),IF($C82="number",IF(VALUE(G82&amp;"")=$E82,1,0),IF(SUBSTITUTE(SUBSTITUTE(SUBSTITUTE(SUBSTITUTE(SUBSTITUTE(SUBSTITUTE(SUBSTITUTE(UPPER(G82&amp;""),"(FICTIONAL)","")," ",""),"-",""),".",""),",",""),"#",""),"/","")=SUBSTITUTE(SUBSTITUTE(SUBSTITUTE(SUBSTITUTE(SUBSTITUTE(SUBSTITUTE(SUBSTITUTE(UPPER($E82&amp;""),"(FICTIONAL)","")," ",""),"-",""),".",""),",",""),"#",""),"/",""),1,0)))),0))</f>
        <v/>
      </c>
      <c r="K82" s="33" t="str">
        <f aca="false">IF(H82="","",IFERROR(IF($C82="amount",IF(ABS(VALUE(SUBSTITUTE(SUBSTITUTE(H82&amp;"","$",""),",",""))-$E82)&lt;=0.01,1,0),IF($C82="date",IF(INT(IF(ISNUMBER(H82),H82,DATEVALUE(H82)))=$E82,1,0),IF($C82="number",IF(VALUE(H82&amp;"")=$E82,1,0),IF(SUBSTITUTE(SUBSTITUTE(SUBSTITUTE(SUBSTITUTE(SUBSTITUTE(SUBSTITUTE(SUBSTITUTE(UPPER(H82&amp;""),"(FICTIONAL)","")," ",""),"-",""),".",""),",",""),"#",""),"/","")=SUBSTITUTE(SUBSTITUTE(SUBSTITUTE(SUBSTITUTE(SUBSTITUTE(SUBSTITUTE(SUBSTITUTE(UPPER($E82&amp;""),"(FICTIONAL)","")," ",""),"-",""),".",""),",",""),"#",""),"/",""),1,0)))),0))</f>
        <v/>
      </c>
      <c r="L82" s="34"/>
    </row>
    <row r="83" customFormat="false" ht="15" hidden="false" customHeight="false" outlineLevel="0" collapsed="false">
      <c r="A83" s="31" t="s">
        <v>112</v>
      </c>
      <c r="B83" s="31" t="s">
        <v>77</v>
      </c>
      <c r="C83" s="31" t="s">
        <v>78</v>
      </c>
      <c r="D83" s="31" t="s">
        <v>64</v>
      </c>
      <c r="E83" s="36" t="n">
        <v>4165.55</v>
      </c>
      <c r="F83" s="32"/>
      <c r="G83" s="32"/>
      <c r="H83" s="32"/>
      <c r="I83" s="33" t="str">
        <f aca="false">IF(F83="","",IFERROR(IF($C83="amount",IF(ABS(VALUE(SUBSTITUTE(SUBSTITUTE(F83&amp;"","$",""),",",""))-$E83)&lt;=0.01,1,0),IF($C83="date",IF(INT(IF(ISNUMBER(F83),F83,DATEVALUE(F83)))=$E83,1,0),IF($C83="number",IF(VALUE(F83&amp;"")=$E83,1,0),IF(SUBSTITUTE(SUBSTITUTE(SUBSTITUTE(SUBSTITUTE(SUBSTITUTE(SUBSTITUTE(SUBSTITUTE(UPPER(F83&amp;""),"(FICTIONAL)","")," ",""),"-",""),".",""),",",""),"#",""),"/","")=SUBSTITUTE(SUBSTITUTE(SUBSTITUTE(SUBSTITUTE(SUBSTITUTE(SUBSTITUTE(SUBSTITUTE(UPPER($E83&amp;""),"(FICTIONAL)","")," ",""),"-",""),".",""),",",""),"#",""),"/",""),1,0)))),0))</f>
        <v/>
      </c>
      <c r="J83" s="33" t="str">
        <f aca="false">IF(G83="","",IFERROR(IF($C83="amount",IF(ABS(VALUE(SUBSTITUTE(SUBSTITUTE(G83&amp;"","$",""),",",""))-$E83)&lt;=0.01,1,0),IF($C83="date",IF(INT(IF(ISNUMBER(G83),G83,DATEVALUE(G83)))=$E83,1,0),IF($C83="number",IF(VALUE(G83&amp;"")=$E83,1,0),IF(SUBSTITUTE(SUBSTITUTE(SUBSTITUTE(SUBSTITUTE(SUBSTITUTE(SUBSTITUTE(SUBSTITUTE(UPPER(G83&amp;""),"(FICTIONAL)","")," ",""),"-",""),".",""),",",""),"#",""),"/","")=SUBSTITUTE(SUBSTITUTE(SUBSTITUTE(SUBSTITUTE(SUBSTITUTE(SUBSTITUTE(SUBSTITUTE(UPPER($E83&amp;""),"(FICTIONAL)","")," ",""),"-",""),".",""),",",""),"#",""),"/",""),1,0)))),0))</f>
        <v/>
      </c>
      <c r="K83" s="33" t="str">
        <f aca="false">IF(H83="","",IFERROR(IF($C83="amount",IF(ABS(VALUE(SUBSTITUTE(SUBSTITUTE(H83&amp;"","$",""),",",""))-$E83)&lt;=0.01,1,0),IF($C83="date",IF(INT(IF(ISNUMBER(H83),H83,DATEVALUE(H83)))=$E83,1,0),IF($C83="number",IF(VALUE(H83&amp;"")=$E83,1,0),IF(SUBSTITUTE(SUBSTITUTE(SUBSTITUTE(SUBSTITUTE(SUBSTITUTE(SUBSTITUTE(SUBSTITUTE(UPPER(H83&amp;""),"(FICTIONAL)","")," ",""),"-",""),".",""),",",""),"#",""),"/","")=SUBSTITUTE(SUBSTITUTE(SUBSTITUTE(SUBSTITUTE(SUBSTITUTE(SUBSTITUTE(SUBSTITUTE(UPPER($E83&amp;""),"(FICTIONAL)","")," ",""),"-",""),".",""),",",""),"#",""),"/",""),1,0)))),0))</f>
        <v/>
      </c>
      <c r="L83" s="34"/>
    </row>
    <row r="84" customFormat="false" ht="15" hidden="false" customHeight="false" outlineLevel="0" collapsed="false">
      <c r="A84" s="31" t="s">
        <v>112</v>
      </c>
      <c r="B84" s="31" t="s">
        <v>79</v>
      </c>
      <c r="C84" s="31" t="s">
        <v>78</v>
      </c>
      <c r="D84" s="31" t="s">
        <v>64</v>
      </c>
      <c r="E84" s="36" t="n">
        <v>233.27</v>
      </c>
      <c r="F84" s="32"/>
      <c r="G84" s="32"/>
      <c r="H84" s="32"/>
      <c r="I84" s="33" t="str">
        <f aca="false">IF(F84="","",IFERROR(IF($C84="amount",IF(ABS(VALUE(SUBSTITUTE(SUBSTITUTE(F84&amp;"","$",""),",",""))-$E84)&lt;=0.01,1,0),IF($C84="date",IF(INT(IF(ISNUMBER(F84),F84,DATEVALUE(F84)))=$E84,1,0),IF($C84="number",IF(VALUE(F84&amp;"")=$E84,1,0),IF(SUBSTITUTE(SUBSTITUTE(SUBSTITUTE(SUBSTITUTE(SUBSTITUTE(SUBSTITUTE(SUBSTITUTE(UPPER(F84&amp;""),"(FICTIONAL)","")," ",""),"-",""),".",""),",",""),"#",""),"/","")=SUBSTITUTE(SUBSTITUTE(SUBSTITUTE(SUBSTITUTE(SUBSTITUTE(SUBSTITUTE(SUBSTITUTE(UPPER($E84&amp;""),"(FICTIONAL)","")," ",""),"-",""),".",""),",",""),"#",""),"/",""),1,0)))),0))</f>
        <v/>
      </c>
      <c r="J84" s="33" t="str">
        <f aca="false">IF(G84="","",IFERROR(IF($C84="amount",IF(ABS(VALUE(SUBSTITUTE(SUBSTITUTE(G84&amp;"","$",""),",",""))-$E84)&lt;=0.01,1,0),IF($C84="date",IF(INT(IF(ISNUMBER(G84),G84,DATEVALUE(G84)))=$E84,1,0),IF($C84="number",IF(VALUE(G84&amp;"")=$E84,1,0),IF(SUBSTITUTE(SUBSTITUTE(SUBSTITUTE(SUBSTITUTE(SUBSTITUTE(SUBSTITUTE(SUBSTITUTE(UPPER(G84&amp;""),"(FICTIONAL)","")," ",""),"-",""),".",""),",",""),"#",""),"/","")=SUBSTITUTE(SUBSTITUTE(SUBSTITUTE(SUBSTITUTE(SUBSTITUTE(SUBSTITUTE(SUBSTITUTE(UPPER($E84&amp;""),"(FICTIONAL)","")," ",""),"-",""),".",""),",",""),"#",""),"/",""),1,0)))),0))</f>
        <v/>
      </c>
      <c r="K84" s="33" t="str">
        <f aca="false">IF(H84="","",IFERROR(IF($C84="amount",IF(ABS(VALUE(SUBSTITUTE(SUBSTITUTE(H84&amp;"","$",""),",",""))-$E84)&lt;=0.01,1,0),IF($C84="date",IF(INT(IF(ISNUMBER(H84),H84,DATEVALUE(H84)))=$E84,1,0),IF($C84="number",IF(VALUE(H84&amp;"")=$E84,1,0),IF(SUBSTITUTE(SUBSTITUTE(SUBSTITUTE(SUBSTITUTE(SUBSTITUTE(SUBSTITUTE(SUBSTITUTE(UPPER(H84&amp;""),"(FICTIONAL)","")," ",""),"-",""),".",""),",",""),"#",""),"/","")=SUBSTITUTE(SUBSTITUTE(SUBSTITUTE(SUBSTITUTE(SUBSTITUTE(SUBSTITUTE(SUBSTITUTE(UPPER($E84&amp;""),"(FICTIONAL)","")," ",""),"-",""),".",""),",",""),"#",""),"/",""),1,0)))),0))</f>
        <v/>
      </c>
      <c r="L84" s="34"/>
    </row>
    <row r="85" customFormat="false" ht="15" hidden="false" customHeight="false" outlineLevel="0" collapsed="false">
      <c r="A85" s="31" t="s">
        <v>112</v>
      </c>
      <c r="B85" s="31" t="s">
        <v>80</v>
      </c>
      <c r="C85" s="31" t="s">
        <v>78</v>
      </c>
      <c r="D85" s="31" t="s">
        <v>64</v>
      </c>
      <c r="E85" s="36" t="n">
        <v>4398.82</v>
      </c>
      <c r="F85" s="32"/>
      <c r="G85" s="32"/>
      <c r="H85" s="32"/>
      <c r="I85" s="33" t="str">
        <f aca="false">IF(F85="","",IFERROR(IF($C85="amount",IF(ABS(VALUE(SUBSTITUTE(SUBSTITUTE(F85&amp;"","$",""),",",""))-$E85)&lt;=0.01,1,0),IF($C85="date",IF(INT(IF(ISNUMBER(F85),F85,DATEVALUE(F85)))=$E85,1,0),IF($C85="number",IF(VALUE(F85&amp;"")=$E85,1,0),IF(SUBSTITUTE(SUBSTITUTE(SUBSTITUTE(SUBSTITUTE(SUBSTITUTE(SUBSTITUTE(SUBSTITUTE(UPPER(F85&amp;""),"(FICTIONAL)","")," ",""),"-",""),".",""),",",""),"#",""),"/","")=SUBSTITUTE(SUBSTITUTE(SUBSTITUTE(SUBSTITUTE(SUBSTITUTE(SUBSTITUTE(SUBSTITUTE(UPPER($E85&amp;""),"(FICTIONAL)","")," ",""),"-",""),".",""),",",""),"#",""),"/",""),1,0)))),0))</f>
        <v/>
      </c>
      <c r="J85" s="33" t="str">
        <f aca="false">IF(G85="","",IFERROR(IF($C85="amount",IF(ABS(VALUE(SUBSTITUTE(SUBSTITUTE(G85&amp;"","$",""),",",""))-$E85)&lt;=0.01,1,0),IF($C85="date",IF(INT(IF(ISNUMBER(G85),G85,DATEVALUE(G85)))=$E85,1,0),IF($C85="number",IF(VALUE(G85&amp;"")=$E85,1,0),IF(SUBSTITUTE(SUBSTITUTE(SUBSTITUTE(SUBSTITUTE(SUBSTITUTE(SUBSTITUTE(SUBSTITUTE(UPPER(G85&amp;""),"(FICTIONAL)","")," ",""),"-",""),".",""),",",""),"#",""),"/","")=SUBSTITUTE(SUBSTITUTE(SUBSTITUTE(SUBSTITUTE(SUBSTITUTE(SUBSTITUTE(SUBSTITUTE(UPPER($E85&amp;""),"(FICTIONAL)","")," ",""),"-",""),".",""),",",""),"#",""),"/",""),1,0)))),0))</f>
        <v/>
      </c>
      <c r="K85" s="33" t="str">
        <f aca="false">IF(H85="","",IFERROR(IF($C85="amount",IF(ABS(VALUE(SUBSTITUTE(SUBSTITUTE(H85&amp;"","$",""),",",""))-$E85)&lt;=0.01,1,0),IF($C85="date",IF(INT(IF(ISNUMBER(H85),H85,DATEVALUE(H85)))=$E85,1,0),IF($C85="number",IF(VALUE(H85&amp;"")=$E85,1,0),IF(SUBSTITUTE(SUBSTITUTE(SUBSTITUTE(SUBSTITUTE(SUBSTITUTE(SUBSTITUTE(SUBSTITUTE(UPPER(H85&amp;""),"(FICTIONAL)","")," ",""),"-",""),".",""),",",""),"#",""),"/","")=SUBSTITUTE(SUBSTITUTE(SUBSTITUTE(SUBSTITUTE(SUBSTITUTE(SUBSTITUTE(SUBSTITUTE(UPPER($E85&amp;""),"(FICTIONAL)","")," ",""),"-",""),".",""),",",""),"#",""),"/",""),1,0)))),0))</f>
        <v/>
      </c>
      <c r="L85" s="34"/>
    </row>
    <row r="86" customFormat="false" ht="15" hidden="false" customHeight="false" outlineLevel="0" collapsed="false">
      <c r="A86" s="31" t="s">
        <v>112</v>
      </c>
      <c r="B86" s="31" t="s">
        <v>81</v>
      </c>
      <c r="C86" s="31" t="s">
        <v>63</v>
      </c>
      <c r="D86" s="31" t="s">
        <v>64</v>
      </c>
      <c r="E86" s="31" t="s">
        <v>119</v>
      </c>
      <c r="F86" s="32"/>
      <c r="G86" s="32"/>
      <c r="H86" s="32"/>
      <c r="I86" s="33" t="str">
        <f aca="false">IF(F86="","",IFERROR(IF($C86="amount",IF(ABS(VALUE(SUBSTITUTE(SUBSTITUTE(F86&amp;"","$",""),",",""))-$E86)&lt;=0.01,1,0),IF($C86="date",IF(INT(IF(ISNUMBER(F86),F86,DATEVALUE(F86)))=$E86,1,0),IF($C86="number",IF(VALUE(F86&amp;"")=$E86,1,0),IF(SUBSTITUTE(SUBSTITUTE(SUBSTITUTE(SUBSTITUTE(SUBSTITUTE(SUBSTITUTE(SUBSTITUTE(UPPER(F86&amp;""),"(FICTIONAL)","")," ",""),"-",""),".",""),",",""),"#",""),"/","")=SUBSTITUTE(SUBSTITUTE(SUBSTITUTE(SUBSTITUTE(SUBSTITUTE(SUBSTITUTE(SUBSTITUTE(UPPER($E86&amp;""),"(FICTIONAL)","")," ",""),"-",""),".",""),",",""),"#",""),"/",""),1,0)))),0))</f>
        <v/>
      </c>
      <c r="J86" s="33" t="str">
        <f aca="false">IF(G86="","",IFERROR(IF($C86="amount",IF(ABS(VALUE(SUBSTITUTE(SUBSTITUTE(G86&amp;"","$",""),",",""))-$E86)&lt;=0.01,1,0),IF($C86="date",IF(INT(IF(ISNUMBER(G86),G86,DATEVALUE(G86)))=$E86,1,0),IF($C86="number",IF(VALUE(G86&amp;"")=$E86,1,0),IF(SUBSTITUTE(SUBSTITUTE(SUBSTITUTE(SUBSTITUTE(SUBSTITUTE(SUBSTITUTE(SUBSTITUTE(UPPER(G86&amp;""),"(FICTIONAL)","")," ",""),"-",""),".",""),",",""),"#",""),"/","")=SUBSTITUTE(SUBSTITUTE(SUBSTITUTE(SUBSTITUTE(SUBSTITUTE(SUBSTITUTE(SUBSTITUTE(UPPER($E86&amp;""),"(FICTIONAL)","")," ",""),"-",""),".",""),",",""),"#",""),"/",""),1,0)))),0))</f>
        <v/>
      </c>
      <c r="K86" s="33" t="str">
        <f aca="false">IF(H86="","",IFERROR(IF($C86="amount",IF(ABS(VALUE(SUBSTITUTE(SUBSTITUTE(H86&amp;"","$",""),",",""))-$E86)&lt;=0.01,1,0),IF($C86="date",IF(INT(IF(ISNUMBER(H86),H86,DATEVALUE(H86)))=$E86,1,0),IF($C86="number",IF(VALUE(H86&amp;"")=$E86,1,0),IF(SUBSTITUTE(SUBSTITUTE(SUBSTITUTE(SUBSTITUTE(SUBSTITUTE(SUBSTITUTE(SUBSTITUTE(UPPER(H86&amp;""),"(FICTIONAL)","")," ",""),"-",""),".",""),",",""),"#",""),"/","")=SUBSTITUTE(SUBSTITUTE(SUBSTITUTE(SUBSTITUTE(SUBSTITUTE(SUBSTITUTE(SUBSTITUTE(UPPER($E86&amp;""),"(FICTIONAL)","")," ",""),"-",""),".",""),",",""),"#",""),"/",""),1,0)))),0))</f>
        <v/>
      </c>
      <c r="L86" s="34"/>
    </row>
    <row r="87" customFormat="false" ht="25.35" hidden="false" customHeight="false" outlineLevel="0" collapsed="false">
      <c r="A87" s="31" t="s">
        <v>120</v>
      </c>
      <c r="B87" s="31" t="s">
        <v>62</v>
      </c>
      <c r="C87" s="31" t="s">
        <v>63</v>
      </c>
      <c r="D87" s="31" t="s">
        <v>64</v>
      </c>
      <c r="E87" s="31" t="s">
        <v>121</v>
      </c>
      <c r="F87" s="32"/>
      <c r="G87" s="32"/>
      <c r="H87" s="32"/>
      <c r="I87" s="33" t="str">
        <f aca="false">IF(F87="","",IFERROR(IF($C87="amount",IF(ABS(VALUE(SUBSTITUTE(SUBSTITUTE(F87&amp;"","$",""),",",""))-$E87)&lt;=0.01,1,0),IF($C87="date",IF(INT(IF(ISNUMBER(F87),F87,DATEVALUE(F87)))=$E87,1,0),IF($C87="number",IF(VALUE(F87&amp;"")=$E87,1,0),IF(SUBSTITUTE(SUBSTITUTE(SUBSTITUTE(SUBSTITUTE(SUBSTITUTE(SUBSTITUTE(SUBSTITUTE(UPPER(F87&amp;""),"(FICTIONAL)","")," ",""),"-",""),".",""),",",""),"#",""),"/","")=SUBSTITUTE(SUBSTITUTE(SUBSTITUTE(SUBSTITUTE(SUBSTITUTE(SUBSTITUTE(SUBSTITUTE(UPPER($E87&amp;""),"(FICTIONAL)","")," ",""),"-",""),".",""),",",""),"#",""),"/",""),1,0)))),0))</f>
        <v/>
      </c>
      <c r="J87" s="33" t="str">
        <f aca="false">IF(G87="","",IFERROR(IF($C87="amount",IF(ABS(VALUE(SUBSTITUTE(SUBSTITUTE(G87&amp;"","$",""),",",""))-$E87)&lt;=0.01,1,0),IF($C87="date",IF(INT(IF(ISNUMBER(G87),G87,DATEVALUE(G87)))=$E87,1,0),IF($C87="number",IF(VALUE(G87&amp;"")=$E87,1,0),IF(SUBSTITUTE(SUBSTITUTE(SUBSTITUTE(SUBSTITUTE(SUBSTITUTE(SUBSTITUTE(SUBSTITUTE(UPPER(G87&amp;""),"(FICTIONAL)","")," ",""),"-",""),".",""),",",""),"#",""),"/","")=SUBSTITUTE(SUBSTITUTE(SUBSTITUTE(SUBSTITUTE(SUBSTITUTE(SUBSTITUTE(SUBSTITUTE(UPPER($E87&amp;""),"(FICTIONAL)","")," ",""),"-",""),".",""),",",""),"#",""),"/",""),1,0)))),0))</f>
        <v/>
      </c>
      <c r="K87" s="33" t="str">
        <f aca="false">IF(H87="","",IFERROR(IF($C87="amount",IF(ABS(VALUE(SUBSTITUTE(SUBSTITUTE(H87&amp;"","$",""),",",""))-$E87)&lt;=0.01,1,0),IF($C87="date",IF(INT(IF(ISNUMBER(H87),H87,DATEVALUE(H87)))=$E87,1,0),IF($C87="number",IF(VALUE(H87&amp;"")=$E87,1,0),IF(SUBSTITUTE(SUBSTITUTE(SUBSTITUTE(SUBSTITUTE(SUBSTITUTE(SUBSTITUTE(SUBSTITUTE(UPPER(H87&amp;""),"(FICTIONAL)","")," ",""),"-",""),".",""),",",""),"#",""),"/","")=SUBSTITUTE(SUBSTITUTE(SUBSTITUTE(SUBSTITUTE(SUBSTITUTE(SUBSTITUTE(SUBSTITUTE(UPPER($E87&amp;""),"(FICTIONAL)","")," ",""),"-",""),".",""),",",""),"#",""),"/",""),1,0)))),0))</f>
        <v/>
      </c>
      <c r="L87" s="34"/>
    </row>
    <row r="88" customFormat="false" ht="15" hidden="false" customHeight="false" outlineLevel="0" collapsed="false">
      <c r="A88" s="31" t="s">
        <v>120</v>
      </c>
      <c r="B88" s="31" t="s">
        <v>66</v>
      </c>
      <c r="C88" s="31" t="s">
        <v>63</v>
      </c>
      <c r="D88" s="31" t="s">
        <v>64</v>
      </c>
      <c r="E88" s="31" t="s">
        <v>122</v>
      </c>
      <c r="F88" s="32"/>
      <c r="G88" s="32"/>
      <c r="H88" s="32"/>
      <c r="I88" s="33" t="str">
        <f aca="false">IF(F88="","",IFERROR(IF($C88="amount",IF(ABS(VALUE(SUBSTITUTE(SUBSTITUTE(F88&amp;"","$",""),",",""))-$E88)&lt;=0.01,1,0),IF($C88="date",IF(INT(IF(ISNUMBER(F88),F88,DATEVALUE(F88)))=$E88,1,0),IF($C88="number",IF(VALUE(F88&amp;"")=$E88,1,0),IF(SUBSTITUTE(SUBSTITUTE(SUBSTITUTE(SUBSTITUTE(SUBSTITUTE(SUBSTITUTE(SUBSTITUTE(UPPER(F88&amp;""),"(FICTIONAL)","")," ",""),"-",""),".",""),",",""),"#",""),"/","")=SUBSTITUTE(SUBSTITUTE(SUBSTITUTE(SUBSTITUTE(SUBSTITUTE(SUBSTITUTE(SUBSTITUTE(UPPER($E88&amp;""),"(FICTIONAL)","")," ",""),"-",""),".",""),",",""),"#",""),"/",""),1,0)))),0))</f>
        <v/>
      </c>
      <c r="J88" s="33" t="str">
        <f aca="false">IF(G88="","",IFERROR(IF($C88="amount",IF(ABS(VALUE(SUBSTITUTE(SUBSTITUTE(G88&amp;"","$",""),",",""))-$E88)&lt;=0.01,1,0),IF($C88="date",IF(INT(IF(ISNUMBER(G88),G88,DATEVALUE(G88)))=$E88,1,0),IF($C88="number",IF(VALUE(G88&amp;"")=$E88,1,0),IF(SUBSTITUTE(SUBSTITUTE(SUBSTITUTE(SUBSTITUTE(SUBSTITUTE(SUBSTITUTE(SUBSTITUTE(UPPER(G88&amp;""),"(FICTIONAL)","")," ",""),"-",""),".",""),",",""),"#",""),"/","")=SUBSTITUTE(SUBSTITUTE(SUBSTITUTE(SUBSTITUTE(SUBSTITUTE(SUBSTITUTE(SUBSTITUTE(UPPER($E88&amp;""),"(FICTIONAL)","")," ",""),"-",""),".",""),",",""),"#",""),"/",""),1,0)))),0))</f>
        <v/>
      </c>
      <c r="K88" s="33" t="str">
        <f aca="false">IF(H88="","",IFERROR(IF($C88="amount",IF(ABS(VALUE(SUBSTITUTE(SUBSTITUTE(H88&amp;"","$",""),",",""))-$E88)&lt;=0.01,1,0),IF($C88="date",IF(INT(IF(ISNUMBER(H88),H88,DATEVALUE(H88)))=$E88,1,0),IF($C88="number",IF(VALUE(H88&amp;"")=$E88,1,0),IF(SUBSTITUTE(SUBSTITUTE(SUBSTITUTE(SUBSTITUTE(SUBSTITUTE(SUBSTITUTE(SUBSTITUTE(UPPER(H88&amp;""),"(FICTIONAL)","")," ",""),"-",""),".",""),",",""),"#",""),"/","")=SUBSTITUTE(SUBSTITUTE(SUBSTITUTE(SUBSTITUTE(SUBSTITUTE(SUBSTITUTE(SUBSTITUTE(UPPER($E88&amp;""),"(FICTIONAL)","")," ",""),"-",""),".",""),",",""),"#",""),"/",""),1,0)))),0))</f>
        <v/>
      </c>
      <c r="L88" s="34"/>
    </row>
    <row r="89" customFormat="false" ht="15" hidden="false" customHeight="false" outlineLevel="0" collapsed="false">
      <c r="A89" s="31" t="s">
        <v>120</v>
      </c>
      <c r="B89" s="31" t="s">
        <v>68</v>
      </c>
      <c r="C89" s="31" t="s">
        <v>69</v>
      </c>
      <c r="D89" s="31" t="s">
        <v>64</v>
      </c>
      <c r="E89" s="35" t="n">
        <v>46370</v>
      </c>
      <c r="F89" s="32"/>
      <c r="G89" s="32"/>
      <c r="H89" s="32"/>
      <c r="I89" s="33" t="str">
        <f aca="false">IF(F89="","",IFERROR(IF($C89="amount",IF(ABS(VALUE(SUBSTITUTE(SUBSTITUTE(F89&amp;"","$",""),",",""))-$E89)&lt;=0.01,1,0),IF($C89="date",IF(INT(IF(ISNUMBER(F89),F89,DATEVALUE(F89)))=$E89,1,0),IF($C89="number",IF(VALUE(F89&amp;"")=$E89,1,0),IF(SUBSTITUTE(SUBSTITUTE(SUBSTITUTE(SUBSTITUTE(SUBSTITUTE(SUBSTITUTE(SUBSTITUTE(UPPER(F89&amp;""),"(FICTIONAL)","")," ",""),"-",""),".",""),",",""),"#",""),"/","")=SUBSTITUTE(SUBSTITUTE(SUBSTITUTE(SUBSTITUTE(SUBSTITUTE(SUBSTITUTE(SUBSTITUTE(UPPER($E89&amp;""),"(FICTIONAL)","")," ",""),"-",""),".",""),",",""),"#",""),"/",""),1,0)))),0))</f>
        <v/>
      </c>
      <c r="J89" s="33" t="str">
        <f aca="false">IF(G89="","",IFERROR(IF($C89="amount",IF(ABS(VALUE(SUBSTITUTE(SUBSTITUTE(G89&amp;"","$",""),",",""))-$E89)&lt;=0.01,1,0),IF($C89="date",IF(INT(IF(ISNUMBER(G89),G89,DATEVALUE(G89)))=$E89,1,0),IF($C89="number",IF(VALUE(G89&amp;"")=$E89,1,0),IF(SUBSTITUTE(SUBSTITUTE(SUBSTITUTE(SUBSTITUTE(SUBSTITUTE(SUBSTITUTE(SUBSTITUTE(UPPER(G89&amp;""),"(FICTIONAL)","")," ",""),"-",""),".",""),",",""),"#",""),"/","")=SUBSTITUTE(SUBSTITUTE(SUBSTITUTE(SUBSTITUTE(SUBSTITUTE(SUBSTITUTE(SUBSTITUTE(UPPER($E89&amp;""),"(FICTIONAL)","")," ",""),"-",""),".",""),",",""),"#",""),"/",""),1,0)))),0))</f>
        <v/>
      </c>
      <c r="K89" s="33" t="str">
        <f aca="false">IF(H89="","",IFERROR(IF($C89="amount",IF(ABS(VALUE(SUBSTITUTE(SUBSTITUTE(H89&amp;"","$",""),",",""))-$E89)&lt;=0.01,1,0),IF($C89="date",IF(INT(IF(ISNUMBER(H89),H89,DATEVALUE(H89)))=$E89,1,0),IF($C89="number",IF(VALUE(H89&amp;"")=$E89,1,0),IF(SUBSTITUTE(SUBSTITUTE(SUBSTITUTE(SUBSTITUTE(SUBSTITUTE(SUBSTITUTE(SUBSTITUTE(UPPER(H89&amp;""),"(FICTIONAL)","")," ",""),"-",""),".",""),",",""),"#",""),"/","")=SUBSTITUTE(SUBSTITUTE(SUBSTITUTE(SUBSTITUTE(SUBSTITUTE(SUBSTITUTE(SUBSTITUTE(UPPER($E89&amp;""),"(FICTIONAL)","")," ",""),"-",""),".",""),",",""),"#",""),"/",""),1,0)))),0))</f>
        <v/>
      </c>
      <c r="L89" s="34"/>
    </row>
    <row r="90" customFormat="false" ht="15" hidden="false" customHeight="false" outlineLevel="0" collapsed="false">
      <c r="A90" s="31" t="s">
        <v>120</v>
      </c>
      <c r="B90" s="31" t="s">
        <v>20</v>
      </c>
      <c r="C90" s="31" t="s">
        <v>69</v>
      </c>
      <c r="D90" s="31" t="s">
        <v>70</v>
      </c>
      <c r="E90" s="35" t="n">
        <v>46400</v>
      </c>
      <c r="F90" s="32"/>
      <c r="G90" s="32"/>
      <c r="H90" s="32"/>
      <c r="I90" s="33" t="str">
        <f aca="false">IF(F90="","",IFERROR(IF($C90="amount",IF(ABS(VALUE(SUBSTITUTE(SUBSTITUTE(F90&amp;"","$",""),",",""))-$E90)&lt;=0.01,1,0),IF($C90="date",IF(INT(IF(ISNUMBER(F90),F90,DATEVALUE(F90)))=$E90,1,0),IF($C90="number",IF(VALUE(F90&amp;"")=$E90,1,0),IF(SUBSTITUTE(SUBSTITUTE(SUBSTITUTE(SUBSTITUTE(SUBSTITUTE(SUBSTITUTE(SUBSTITUTE(UPPER(F90&amp;""),"(FICTIONAL)","")," ",""),"-",""),".",""),",",""),"#",""),"/","")=SUBSTITUTE(SUBSTITUTE(SUBSTITUTE(SUBSTITUTE(SUBSTITUTE(SUBSTITUTE(SUBSTITUTE(UPPER($E90&amp;""),"(FICTIONAL)","")," ",""),"-",""),".",""),",",""),"#",""),"/",""),1,0)))),0))</f>
        <v/>
      </c>
      <c r="J90" s="33" t="str">
        <f aca="false">IF(G90="","",IFERROR(IF($C90="amount",IF(ABS(VALUE(SUBSTITUTE(SUBSTITUTE(G90&amp;"","$",""),",",""))-$E90)&lt;=0.01,1,0),IF($C90="date",IF(INT(IF(ISNUMBER(G90),G90,DATEVALUE(G90)))=$E90,1,0),IF($C90="number",IF(VALUE(G90&amp;"")=$E90,1,0),IF(SUBSTITUTE(SUBSTITUTE(SUBSTITUTE(SUBSTITUTE(SUBSTITUTE(SUBSTITUTE(SUBSTITUTE(UPPER(G90&amp;""),"(FICTIONAL)","")," ",""),"-",""),".",""),",",""),"#",""),"/","")=SUBSTITUTE(SUBSTITUTE(SUBSTITUTE(SUBSTITUTE(SUBSTITUTE(SUBSTITUTE(SUBSTITUTE(UPPER($E90&amp;""),"(FICTIONAL)","")," ",""),"-",""),".",""),",",""),"#",""),"/",""),1,0)))),0))</f>
        <v/>
      </c>
      <c r="K90" s="33" t="str">
        <f aca="false">IF(H90="","",IFERROR(IF($C90="amount",IF(ABS(VALUE(SUBSTITUTE(SUBSTITUTE(H90&amp;"","$",""),",",""))-$E90)&lt;=0.01,1,0),IF($C90="date",IF(INT(IF(ISNUMBER(H90),H90,DATEVALUE(H90)))=$E90,1,0),IF($C90="number",IF(VALUE(H90&amp;"")=$E90,1,0),IF(SUBSTITUTE(SUBSTITUTE(SUBSTITUTE(SUBSTITUTE(SUBSTITUTE(SUBSTITUTE(SUBSTITUTE(UPPER(H90&amp;""),"(FICTIONAL)","")," ",""),"-",""),".",""),",",""),"#",""),"/","")=SUBSTITUTE(SUBSTITUTE(SUBSTITUTE(SUBSTITUTE(SUBSTITUTE(SUBSTITUTE(SUBSTITUTE(UPPER($E90&amp;""),"(FICTIONAL)","")," ",""),"-",""),".",""),",",""),"#",""),"/",""),1,0)))),0))</f>
        <v/>
      </c>
      <c r="L90" s="34"/>
    </row>
    <row r="91" customFormat="false" ht="15" hidden="false" customHeight="false" outlineLevel="0" collapsed="false">
      <c r="A91" s="31" t="s">
        <v>120</v>
      </c>
      <c r="B91" s="31" t="s">
        <v>71</v>
      </c>
      <c r="C91" s="31" t="s">
        <v>63</v>
      </c>
      <c r="D91" s="31" t="s">
        <v>64</v>
      </c>
      <c r="E91" s="31" t="s">
        <v>123</v>
      </c>
      <c r="F91" s="32"/>
      <c r="G91" s="32"/>
      <c r="H91" s="32"/>
      <c r="I91" s="33" t="str">
        <f aca="false">IF(F91="","",IFERROR(IF($C91="amount",IF(ABS(VALUE(SUBSTITUTE(SUBSTITUTE(F91&amp;"","$",""),",",""))-$E91)&lt;=0.01,1,0),IF($C91="date",IF(INT(IF(ISNUMBER(F91),F91,DATEVALUE(F91)))=$E91,1,0),IF($C91="number",IF(VALUE(F91&amp;"")=$E91,1,0),IF(SUBSTITUTE(SUBSTITUTE(SUBSTITUTE(SUBSTITUTE(SUBSTITUTE(SUBSTITUTE(SUBSTITUTE(UPPER(F91&amp;""),"(FICTIONAL)","")," ",""),"-",""),".",""),",",""),"#",""),"/","")=SUBSTITUTE(SUBSTITUTE(SUBSTITUTE(SUBSTITUTE(SUBSTITUTE(SUBSTITUTE(SUBSTITUTE(UPPER($E91&amp;""),"(FICTIONAL)","")," ",""),"-",""),".",""),",",""),"#",""),"/",""),1,0)))),0))</f>
        <v/>
      </c>
      <c r="J91" s="33" t="str">
        <f aca="false">IF(G91="","",IFERROR(IF($C91="amount",IF(ABS(VALUE(SUBSTITUTE(SUBSTITUTE(G91&amp;"","$",""),",",""))-$E91)&lt;=0.01,1,0),IF($C91="date",IF(INT(IF(ISNUMBER(G91),G91,DATEVALUE(G91)))=$E91,1,0),IF($C91="number",IF(VALUE(G91&amp;"")=$E91,1,0),IF(SUBSTITUTE(SUBSTITUTE(SUBSTITUTE(SUBSTITUTE(SUBSTITUTE(SUBSTITUTE(SUBSTITUTE(UPPER(G91&amp;""),"(FICTIONAL)","")," ",""),"-",""),".",""),",",""),"#",""),"/","")=SUBSTITUTE(SUBSTITUTE(SUBSTITUTE(SUBSTITUTE(SUBSTITUTE(SUBSTITUTE(SUBSTITUTE(UPPER($E91&amp;""),"(FICTIONAL)","")," ",""),"-",""),".",""),",",""),"#",""),"/",""),1,0)))),0))</f>
        <v/>
      </c>
      <c r="K91" s="33" t="str">
        <f aca="false">IF(H91="","",IFERROR(IF($C91="amount",IF(ABS(VALUE(SUBSTITUTE(SUBSTITUTE(H91&amp;"","$",""),",",""))-$E91)&lt;=0.01,1,0),IF($C91="date",IF(INT(IF(ISNUMBER(H91),H91,DATEVALUE(H91)))=$E91,1,0),IF($C91="number",IF(VALUE(H91&amp;"")=$E91,1,0),IF(SUBSTITUTE(SUBSTITUTE(SUBSTITUTE(SUBSTITUTE(SUBSTITUTE(SUBSTITUTE(SUBSTITUTE(UPPER(H91&amp;""),"(FICTIONAL)","")," ",""),"-",""),".",""),",",""),"#",""),"/","")=SUBSTITUTE(SUBSTITUTE(SUBSTITUTE(SUBSTITUTE(SUBSTITUTE(SUBSTITUTE(SUBSTITUTE(UPPER($E91&amp;""),"(FICTIONAL)","")," ",""),"-",""),".",""),",",""),"#",""),"/",""),1,0)))),0))</f>
        <v/>
      </c>
      <c r="L91" s="34"/>
    </row>
    <row r="92" customFormat="false" ht="25.35" hidden="false" customHeight="false" outlineLevel="0" collapsed="false">
      <c r="A92" s="31" t="s">
        <v>120</v>
      </c>
      <c r="B92" s="31" t="s">
        <v>24</v>
      </c>
      <c r="C92" s="31" t="s">
        <v>63</v>
      </c>
      <c r="D92" s="31" t="s">
        <v>70</v>
      </c>
      <c r="E92" s="31" t="s">
        <v>102</v>
      </c>
      <c r="F92" s="32"/>
      <c r="G92" s="32"/>
      <c r="H92" s="32"/>
      <c r="I92" s="33" t="str">
        <f aca="false">IF(F92="","",IFERROR(IF($C92="amount",IF(ABS(VALUE(SUBSTITUTE(SUBSTITUTE(F92&amp;"","$",""),",",""))-$E92)&lt;=0.01,1,0),IF($C92="date",IF(INT(IF(ISNUMBER(F92),F92,DATEVALUE(F92)))=$E92,1,0),IF($C92="number",IF(VALUE(F92&amp;"")=$E92,1,0),IF(SUBSTITUTE(SUBSTITUTE(SUBSTITUTE(SUBSTITUTE(SUBSTITUTE(SUBSTITUTE(SUBSTITUTE(UPPER(F92&amp;""),"(FICTIONAL)","")," ",""),"-",""),".",""),",",""),"#",""),"/","")=SUBSTITUTE(SUBSTITUTE(SUBSTITUTE(SUBSTITUTE(SUBSTITUTE(SUBSTITUTE(SUBSTITUTE(UPPER($E92&amp;""),"(FICTIONAL)","")," ",""),"-",""),".",""),",",""),"#",""),"/",""),1,0)))),0))</f>
        <v/>
      </c>
      <c r="J92" s="33" t="str">
        <f aca="false">IF(G92="","",IFERROR(IF($C92="amount",IF(ABS(VALUE(SUBSTITUTE(SUBSTITUTE(G92&amp;"","$",""),",",""))-$E92)&lt;=0.01,1,0),IF($C92="date",IF(INT(IF(ISNUMBER(G92),G92,DATEVALUE(G92)))=$E92,1,0),IF($C92="number",IF(VALUE(G92&amp;"")=$E92,1,0),IF(SUBSTITUTE(SUBSTITUTE(SUBSTITUTE(SUBSTITUTE(SUBSTITUTE(SUBSTITUTE(SUBSTITUTE(UPPER(G92&amp;""),"(FICTIONAL)","")," ",""),"-",""),".",""),",",""),"#",""),"/","")=SUBSTITUTE(SUBSTITUTE(SUBSTITUTE(SUBSTITUTE(SUBSTITUTE(SUBSTITUTE(SUBSTITUTE(UPPER($E92&amp;""),"(FICTIONAL)","")," ",""),"-",""),".",""),",",""),"#",""),"/",""),1,0)))),0))</f>
        <v/>
      </c>
      <c r="K92" s="33" t="str">
        <f aca="false">IF(H92="","",IFERROR(IF($C92="amount",IF(ABS(VALUE(SUBSTITUTE(SUBSTITUTE(H92&amp;"","$",""),",",""))-$E92)&lt;=0.01,1,0),IF($C92="date",IF(INT(IF(ISNUMBER(H92),H92,DATEVALUE(H92)))=$E92,1,0),IF($C92="number",IF(VALUE(H92&amp;"")=$E92,1,0),IF(SUBSTITUTE(SUBSTITUTE(SUBSTITUTE(SUBSTITUTE(SUBSTITUTE(SUBSTITUTE(SUBSTITUTE(UPPER(H92&amp;""),"(FICTIONAL)","")," ",""),"-",""),".",""),",",""),"#",""),"/","")=SUBSTITUTE(SUBSTITUTE(SUBSTITUTE(SUBSTITUTE(SUBSTITUTE(SUBSTITUTE(SUBSTITUTE(UPPER($E92&amp;""),"(FICTIONAL)","")," ",""),"-",""),".",""),",",""),"#",""),"/",""),1,0)))),0))</f>
        <v/>
      </c>
      <c r="L92" s="34"/>
    </row>
    <row r="93" customFormat="false" ht="15" hidden="false" customHeight="false" outlineLevel="0" collapsed="false">
      <c r="A93" s="31" t="s">
        <v>120</v>
      </c>
      <c r="B93" s="31" t="s">
        <v>26</v>
      </c>
      <c r="C93" s="31" t="s">
        <v>63</v>
      </c>
      <c r="D93" s="31" t="s">
        <v>70</v>
      </c>
      <c r="E93" s="31" t="s">
        <v>74</v>
      </c>
      <c r="F93" s="32"/>
      <c r="G93" s="32"/>
      <c r="H93" s="32"/>
      <c r="I93" s="33" t="str">
        <f aca="false">IF(F93="","",IFERROR(IF($C93="amount",IF(ABS(VALUE(SUBSTITUTE(SUBSTITUTE(F93&amp;"","$",""),",",""))-$E93)&lt;=0.01,1,0),IF($C93="date",IF(INT(IF(ISNUMBER(F93),F93,DATEVALUE(F93)))=$E93,1,0),IF($C93="number",IF(VALUE(F93&amp;"")=$E93,1,0),IF(SUBSTITUTE(SUBSTITUTE(SUBSTITUTE(SUBSTITUTE(SUBSTITUTE(SUBSTITUTE(SUBSTITUTE(UPPER(F93&amp;""),"(FICTIONAL)","")," ",""),"-",""),".",""),",",""),"#",""),"/","")=SUBSTITUTE(SUBSTITUTE(SUBSTITUTE(SUBSTITUTE(SUBSTITUTE(SUBSTITUTE(SUBSTITUTE(UPPER($E93&amp;""),"(FICTIONAL)","")," ",""),"-",""),".",""),",",""),"#",""),"/",""),1,0)))),0))</f>
        <v/>
      </c>
      <c r="J93" s="33" t="str">
        <f aca="false">IF(G93="","",IFERROR(IF($C93="amount",IF(ABS(VALUE(SUBSTITUTE(SUBSTITUTE(G93&amp;"","$",""),",",""))-$E93)&lt;=0.01,1,0),IF($C93="date",IF(INT(IF(ISNUMBER(G93),G93,DATEVALUE(G93)))=$E93,1,0),IF($C93="number",IF(VALUE(G93&amp;"")=$E93,1,0),IF(SUBSTITUTE(SUBSTITUTE(SUBSTITUTE(SUBSTITUTE(SUBSTITUTE(SUBSTITUTE(SUBSTITUTE(UPPER(G93&amp;""),"(FICTIONAL)","")," ",""),"-",""),".",""),",",""),"#",""),"/","")=SUBSTITUTE(SUBSTITUTE(SUBSTITUTE(SUBSTITUTE(SUBSTITUTE(SUBSTITUTE(SUBSTITUTE(UPPER($E93&amp;""),"(FICTIONAL)","")," ",""),"-",""),".",""),",",""),"#",""),"/",""),1,0)))),0))</f>
        <v/>
      </c>
      <c r="K93" s="33" t="str">
        <f aca="false">IF(H93="","",IFERROR(IF($C93="amount",IF(ABS(VALUE(SUBSTITUTE(SUBSTITUTE(H93&amp;"","$",""),",",""))-$E93)&lt;=0.01,1,0),IF($C93="date",IF(INT(IF(ISNUMBER(H93),H93,DATEVALUE(H93)))=$E93,1,0),IF($C93="number",IF(VALUE(H93&amp;"")=$E93,1,0),IF(SUBSTITUTE(SUBSTITUTE(SUBSTITUTE(SUBSTITUTE(SUBSTITUTE(SUBSTITUTE(SUBSTITUTE(UPPER(H93&amp;""),"(FICTIONAL)","")," ",""),"-",""),".",""),",",""),"#",""),"/","")=SUBSTITUTE(SUBSTITUTE(SUBSTITUTE(SUBSTITUTE(SUBSTITUTE(SUBSTITUTE(SUBSTITUTE(UPPER($E93&amp;""),"(FICTIONAL)","")," ",""),"-",""),".",""),",",""),"#",""),"/",""),1,0)))),0))</f>
        <v/>
      </c>
      <c r="L93" s="34"/>
    </row>
    <row r="94" customFormat="false" ht="15" hidden="false" customHeight="false" outlineLevel="0" collapsed="false">
      <c r="A94" s="31" t="s">
        <v>120</v>
      </c>
      <c r="B94" s="31" t="s">
        <v>27</v>
      </c>
      <c r="C94" s="31" t="s">
        <v>75</v>
      </c>
      <c r="D94" s="31" t="s">
        <v>70</v>
      </c>
      <c r="E94" s="31" t="n">
        <v>5</v>
      </c>
      <c r="F94" s="32"/>
      <c r="G94" s="32"/>
      <c r="H94" s="32"/>
      <c r="I94" s="33" t="str">
        <f aca="false">IF(F94="","",IFERROR(IF($C94="amount",IF(ABS(VALUE(SUBSTITUTE(SUBSTITUTE(F94&amp;"","$",""),",",""))-$E94)&lt;=0.01,1,0),IF($C94="date",IF(INT(IF(ISNUMBER(F94),F94,DATEVALUE(F94)))=$E94,1,0),IF($C94="number",IF(VALUE(F94&amp;"")=$E94,1,0),IF(SUBSTITUTE(SUBSTITUTE(SUBSTITUTE(SUBSTITUTE(SUBSTITUTE(SUBSTITUTE(SUBSTITUTE(UPPER(F94&amp;""),"(FICTIONAL)","")," ",""),"-",""),".",""),",",""),"#",""),"/","")=SUBSTITUTE(SUBSTITUTE(SUBSTITUTE(SUBSTITUTE(SUBSTITUTE(SUBSTITUTE(SUBSTITUTE(UPPER($E94&amp;""),"(FICTIONAL)","")," ",""),"-",""),".",""),",",""),"#",""),"/",""),1,0)))),0))</f>
        <v/>
      </c>
      <c r="J94" s="33" t="str">
        <f aca="false">IF(G94="","",IFERROR(IF($C94="amount",IF(ABS(VALUE(SUBSTITUTE(SUBSTITUTE(G94&amp;"","$",""),",",""))-$E94)&lt;=0.01,1,0),IF($C94="date",IF(INT(IF(ISNUMBER(G94),G94,DATEVALUE(G94)))=$E94,1,0),IF($C94="number",IF(VALUE(G94&amp;"")=$E94,1,0),IF(SUBSTITUTE(SUBSTITUTE(SUBSTITUTE(SUBSTITUTE(SUBSTITUTE(SUBSTITUTE(SUBSTITUTE(UPPER(G94&amp;""),"(FICTIONAL)","")," ",""),"-",""),".",""),",",""),"#",""),"/","")=SUBSTITUTE(SUBSTITUTE(SUBSTITUTE(SUBSTITUTE(SUBSTITUTE(SUBSTITUTE(SUBSTITUTE(UPPER($E94&amp;""),"(FICTIONAL)","")," ",""),"-",""),".",""),",",""),"#",""),"/",""),1,0)))),0))</f>
        <v/>
      </c>
      <c r="K94" s="33" t="str">
        <f aca="false">IF(H94="","",IFERROR(IF($C94="amount",IF(ABS(VALUE(SUBSTITUTE(SUBSTITUTE(H94&amp;"","$",""),",",""))-$E94)&lt;=0.01,1,0),IF($C94="date",IF(INT(IF(ISNUMBER(H94),H94,DATEVALUE(H94)))=$E94,1,0),IF($C94="number",IF(VALUE(H94&amp;"")=$E94,1,0),IF(SUBSTITUTE(SUBSTITUTE(SUBSTITUTE(SUBSTITUTE(SUBSTITUTE(SUBSTITUTE(SUBSTITUTE(UPPER(H94&amp;""),"(FICTIONAL)","")," ",""),"-",""),".",""),",",""),"#",""),"/","")=SUBSTITUTE(SUBSTITUTE(SUBSTITUTE(SUBSTITUTE(SUBSTITUTE(SUBSTITUTE(SUBSTITUTE(UPPER($E94&amp;""),"(FICTIONAL)","")," ",""),"-",""),".",""),",",""),"#",""),"/",""),1,0)))),0))</f>
        <v/>
      </c>
      <c r="L94" s="34"/>
    </row>
    <row r="95" customFormat="false" ht="15" hidden="false" customHeight="false" outlineLevel="0" collapsed="false">
      <c r="A95" s="31" t="s">
        <v>120</v>
      </c>
      <c r="B95" s="31" t="s">
        <v>29</v>
      </c>
      <c r="C95" s="31" t="s">
        <v>63</v>
      </c>
      <c r="D95" s="31" t="s">
        <v>70</v>
      </c>
      <c r="E95" s="31" t="s">
        <v>124</v>
      </c>
      <c r="F95" s="32"/>
      <c r="G95" s="32"/>
      <c r="H95" s="32"/>
      <c r="I95" s="33" t="str">
        <f aca="false">IF(F95="","",IFERROR(IF($C95="amount",IF(ABS(VALUE(SUBSTITUTE(SUBSTITUTE(F95&amp;"","$",""),",",""))-$E95)&lt;=0.01,1,0),IF($C95="date",IF(INT(IF(ISNUMBER(F95),F95,DATEVALUE(F95)))=$E95,1,0),IF($C95="number",IF(VALUE(F95&amp;"")=$E95,1,0),IF(SUBSTITUTE(SUBSTITUTE(SUBSTITUTE(SUBSTITUTE(SUBSTITUTE(SUBSTITUTE(SUBSTITUTE(UPPER(F95&amp;""),"(FICTIONAL)","")," ",""),"-",""),".",""),",",""),"#",""),"/","")=SUBSTITUTE(SUBSTITUTE(SUBSTITUTE(SUBSTITUTE(SUBSTITUTE(SUBSTITUTE(SUBSTITUTE(UPPER($E95&amp;""),"(FICTIONAL)","")," ",""),"-",""),".",""),",",""),"#",""),"/",""),1,0)))),0))</f>
        <v/>
      </c>
      <c r="J95" s="33" t="str">
        <f aca="false">IF(G95="","",IFERROR(IF($C95="amount",IF(ABS(VALUE(SUBSTITUTE(SUBSTITUTE(G95&amp;"","$",""),",",""))-$E95)&lt;=0.01,1,0),IF($C95="date",IF(INT(IF(ISNUMBER(G95),G95,DATEVALUE(G95)))=$E95,1,0),IF($C95="number",IF(VALUE(G95&amp;"")=$E95,1,0),IF(SUBSTITUTE(SUBSTITUTE(SUBSTITUTE(SUBSTITUTE(SUBSTITUTE(SUBSTITUTE(SUBSTITUTE(UPPER(G95&amp;""),"(FICTIONAL)","")," ",""),"-",""),".",""),",",""),"#",""),"/","")=SUBSTITUTE(SUBSTITUTE(SUBSTITUTE(SUBSTITUTE(SUBSTITUTE(SUBSTITUTE(SUBSTITUTE(UPPER($E95&amp;""),"(FICTIONAL)","")," ",""),"-",""),".",""),",",""),"#",""),"/",""),1,0)))),0))</f>
        <v/>
      </c>
      <c r="K95" s="33" t="str">
        <f aca="false">IF(H95="","",IFERROR(IF($C95="amount",IF(ABS(VALUE(SUBSTITUTE(SUBSTITUTE(H95&amp;"","$",""),",",""))-$E95)&lt;=0.01,1,0),IF($C95="date",IF(INT(IF(ISNUMBER(H95),H95,DATEVALUE(H95)))=$E95,1,0),IF($C95="number",IF(VALUE(H95&amp;"")=$E95,1,0),IF(SUBSTITUTE(SUBSTITUTE(SUBSTITUTE(SUBSTITUTE(SUBSTITUTE(SUBSTITUTE(SUBSTITUTE(UPPER(H95&amp;""),"(FICTIONAL)","")," ",""),"-",""),".",""),",",""),"#",""),"/","")=SUBSTITUTE(SUBSTITUTE(SUBSTITUTE(SUBSTITUTE(SUBSTITUTE(SUBSTITUTE(SUBSTITUTE(UPPER($E95&amp;""),"(FICTIONAL)","")," ",""),"-",""),".",""),",",""),"#",""),"/",""),1,0)))),0))</f>
        <v/>
      </c>
      <c r="L95" s="34"/>
    </row>
    <row r="96" customFormat="false" ht="15" hidden="false" customHeight="false" outlineLevel="0" collapsed="false">
      <c r="A96" s="31" t="s">
        <v>120</v>
      </c>
      <c r="B96" s="31" t="s">
        <v>77</v>
      </c>
      <c r="C96" s="31" t="s">
        <v>78</v>
      </c>
      <c r="D96" s="31" t="s">
        <v>64</v>
      </c>
      <c r="E96" s="36" t="n">
        <v>1624.8</v>
      </c>
      <c r="F96" s="32"/>
      <c r="G96" s="32"/>
      <c r="H96" s="32"/>
      <c r="I96" s="33" t="str">
        <f aca="false">IF(F96="","",IFERROR(IF($C96="amount",IF(ABS(VALUE(SUBSTITUTE(SUBSTITUTE(F96&amp;"","$",""),",",""))-$E96)&lt;=0.01,1,0),IF($C96="date",IF(INT(IF(ISNUMBER(F96),F96,DATEVALUE(F96)))=$E96,1,0),IF($C96="number",IF(VALUE(F96&amp;"")=$E96,1,0),IF(SUBSTITUTE(SUBSTITUTE(SUBSTITUTE(SUBSTITUTE(SUBSTITUTE(SUBSTITUTE(SUBSTITUTE(UPPER(F96&amp;""),"(FICTIONAL)","")," ",""),"-",""),".",""),",",""),"#",""),"/","")=SUBSTITUTE(SUBSTITUTE(SUBSTITUTE(SUBSTITUTE(SUBSTITUTE(SUBSTITUTE(SUBSTITUTE(UPPER($E96&amp;""),"(FICTIONAL)","")," ",""),"-",""),".",""),",",""),"#",""),"/",""),1,0)))),0))</f>
        <v/>
      </c>
      <c r="J96" s="33" t="str">
        <f aca="false">IF(G96="","",IFERROR(IF($C96="amount",IF(ABS(VALUE(SUBSTITUTE(SUBSTITUTE(G96&amp;"","$",""),",",""))-$E96)&lt;=0.01,1,0),IF($C96="date",IF(INT(IF(ISNUMBER(G96),G96,DATEVALUE(G96)))=$E96,1,0),IF($C96="number",IF(VALUE(G96&amp;"")=$E96,1,0),IF(SUBSTITUTE(SUBSTITUTE(SUBSTITUTE(SUBSTITUTE(SUBSTITUTE(SUBSTITUTE(SUBSTITUTE(UPPER(G96&amp;""),"(FICTIONAL)","")," ",""),"-",""),".",""),",",""),"#",""),"/","")=SUBSTITUTE(SUBSTITUTE(SUBSTITUTE(SUBSTITUTE(SUBSTITUTE(SUBSTITUTE(SUBSTITUTE(UPPER($E96&amp;""),"(FICTIONAL)","")," ",""),"-",""),".",""),",",""),"#",""),"/",""),1,0)))),0))</f>
        <v/>
      </c>
      <c r="K96" s="33" t="str">
        <f aca="false">IF(H96="","",IFERROR(IF($C96="amount",IF(ABS(VALUE(SUBSTITUTE(SUBSTITUTE(H96&amp;"","$",""),",",""))-$E96)&lt;=0.01,1,0),IF($C96="date",IF(INT(IF(ISNUMBER(H96),H96,DATEVALUE(H96)))=$E96,1,0),IF($C96="number",IF(VALUE(H96&amp;"")=$E96,1,0),IF(SUBSTITUTE(SUBSTITUTE(SUBSTITUTE(SUBSTITUTE(SUBSTITUTE(SUBSTITUTE(SUBSTITUTE(UPPER(H96&amp;""),"(FICTIONAL)","")," ",""),"-",""),".",""),",",""),"#",""),"/","")=SUBSTITUTE(SUBSTITUTE(SUBSTITUTE(SUBSTITUTE(SUBSTITUTE(SUBSTITUTE(SUBSTITUTE(UPPER($E96&amp;""),"(FICTIONAL)","")," ",""),"-",""),".",""),",",""),"#",""),"/",""),1,0)))),0))</f>
        <v/>
      </c>
      <c r="L96" s="34"/>
    </row>
    <row r="97" customFormat="false" ht="15" hidden="false" customHeight="false" outlineLevel="0" collapsed="false">
      <c r="A97" s="31" t="s">
        <v>120</v>
      </c>
      <c r="B97" s="31" t="s">
        <v>79</v>
      </c>
      <c r="C97" s="31" t="s">
        <v>78</v>
      </c>
      <c r="D97" s="31" t="s">
        <v>64</v>
      </c>
      <c r="E97" s="36" t="n">
        <v>134.05</v>
      </c>
      <c r="F97" s="32"/>
      <c r="G97" s="32"/>
      <c r="H97" s="32"/>
      <c r="I97" s="33" t="str">
        <f aca="false">IF(F97="","",IFERROR(IF($C97="amount",IF(ABS(VALUE(SUBSTITUTE(SUBSTITUTE(F97&amp;"","$",""),",",""))-$E97)&lt;=0.01,1,0),IF($C97="date",IF(INT(IF(ISNUMBER(F97),F97,DATEVALUE(F97)))=$E97,1,0),IF($C97="number",IF(VALUE(F97&amp;"")=$E97,1,0),IF(SUBSTITUTE(SUBSTITUTE(SUBSTITUTE(SUBSTITUTE(SUBSTITUTE(SUBSTITUTE(SUBSTITUTE(UPPER(F97&amp;""),"(FICTIONAL)","")," ",""),"-",""),".",""),",",""),"#",""),"/","")=SUBSTITUTE(SUBSTITUTE(SUBSTITUTE(SUBSTITUTE(SUBSTITUTE(SUBSTITUTE(SUBSTITUTE(UPPER($E97&amp;""),"(FICTIONAL)","")," ",""),"-",""),".",""),",",""),"#",""),"/",""),1,0)))),0))</f>
        <v/>
      </c>
      <c r="J97" s="33" t="str">
        <f aca="false">IF(G97="","",IFERROR(IF($C97="amount",IF(ABS(VALUE(SUBSTITUTE(SUBSTITUTE(G97&amp;"","$",""),",",""))-$E97)&lt;=0.01,1,0),IF($C97="date",IF(INT(IF(ISNUMBER(G97),G97,DATEVALUE(G97)))=$E97,1,0),IF($C97="number",IF(VALUE(G97&amp;"")=$E97,1,0),IF(SUBSTITUTE(SUBSTITUTE(SUBSTITUTE(SUBSTITUTE(SUBSTITUTE(SUBSTITUTE(SUBSTITUTE(UPPER(G97&amp;""),"(FICTIONAL)","")," ",""),"-",""),".",""),",",""),"#",""),"/","")=SUBSTITUTE(SUBSTITUTE(SUBSTITUTE(SUBSTITUTE(SUBSTITUTE(SUBSTITUTE(SUBSTITUTE(UPPER($E97&amp;""),"(FICTIONAL)","")," ",""),"-",""),".",""),",",""),"#",""),"/",""),1,0)))),0))</f>
        <v/>
      </c>
      <c r="K97" s="33" t="str">
        <f aca="false">IF(H97="","",IFERROR(IF($C97="amount",IF(ABS(VALUE(SUBSTITUTE(SUBSTITUTE(H97&amp;"","$",""),",",""))-$E97)&lt;=0.01,1,0),IF($C97="date",IF(INT(IF(ISNUMBER(H97),H97,DATEVALUE(H97)))=$E97,1,0),IF($C97="number",IF(VALUE(H97&amp;"")=$E97,1,0),IF(SUBSTITUTE(SUBSTITUTE(SUBSTITUTE(SUBSTITUTE(SUBSTITUTE(SUBSTITUTE(SUBSTITUTE(UPPER(H97&amp;""),"(FICTIONAL)","")," ",""),"-",""),".",""),",",""),"#",""),"/","")=SUBSTITUTE(SUBSTITUTE(SUBSTITUTE(SUBSTITUTE(SUBSTITUTE(SUBSTITUTE(SUBSTITUTE(UPPER($E97&amp;""),"(FICTIONAL)","")," ",""),"-",""),".",""),",",""),"#",""),"/",""),1,0)))),0))</f>
        <v/>
      </c>
      <c r="L97" s="34"/>
    </row>
    <row r="98" customFormat="false" ht="15" hidden="false" customHeight="false" outlineLevel="0" collapsed="false">
      <c r="A98" s="31" t="s">
        <v>120</v>
      </c>
      <c r="B98" s="31" t="s">
        <v>80</v>
      </c>
      <c r="C98" s="31" t="s">
        <v>78</v>
      </c>
      <c r="D98" s="31" t="s">
        <v>64</v>
      </c>
      <c r="E98" s="36" t="n">
        <v>1818.85</v>
      </c>
      <c r="F98" s="32"/>
      <c r="G98" s="32"/>
      <c r="H98" s="32"/>
      <c r="I98" s="33" t="str">
        <f aca="false">IF(F98="","",IFERROR(IF($C98="amount",IF(ABS(VALUE(SUBSTITUTE(SUBSTITUTE(F98&amp;"","$",""),",",""))-$E98)&lt;=0.01,1,0),IF($C98="date",IF(INT(IF(ISNUMBER(F98),F98,DATEVALUE(F98)))=$E98,1,0),IF($C98="number",IF(VALUE(F98&amp;"")=$E98,1,0),IF(SUBSTITUTE(SUBSTITUTE(SUBSTITUTE(SUBSTITUTE(SUBSTITUTE(SUBSTITUTE(SUBSTITUTE(UPPER(F98&amp;""),"(FICTIONAL)","")," ",""),"-",""),".",""),",",""),"#",""),"/","")=SUBSTITUTE(SUBSTITUTE(SUBSTITUTE(SUBSTITUTE(SUBSTITUTE(SUBSTITUTE(SUBSTITUTE(UPPER($E98&amp;""),"(FICTIONAL)","")," ",""),"-",""),".",""),",",""),"#",""),"/",""),1,0)))),0))</f>
        <v/>
      </c>
      <c r="J98" s="33" t="str">
        <f aca="false">IF(G98="","",IFERROR(IF($C98="amount",IF(ABS(VALUE(SUBSTITUTE(SUBSTITUTE(G98&amp;"","$",""),",",""))-$E98)&lt;=0.01,1,0),IF($C98="date",IF(INT(IF(ISNUMBER(G98),G98,DATEVALUE(G98)))=$E98,1,0),IF($C98="number",IF(VALUE(G98&amp;"")=$E98,1,0),IF(SUBSTITUTE(SUBSTITUTE(SUBSTITUTE(SUBSTITUTE(SUBSTITUTE(SUBSTITUTE(SUBSTITUTE(UPPER(G98&amp;""),"(FICTIONAL)","")," ",""),"-",""),".",""),",",""),"#",""),"/","")=SUBSTITUTE(SUBSTITUTE(SUBSTITUTE(SUBSTITUTE(SUBSTITUTE(SUBSTITUTE(SUBSTITUTE(UPPER($E98&amp;""),"(FICTIONAL)","")," ",""),"-",""),".",""),",",""),"#",""),"/",""),1,0)))),0))</f>
        <v/>
      </c>
      <c r="K98" s="33" t="str">
        <f aca="false">IF(H98="","",IFERROR(IF($C98="amount",IF(ABS(VALUE(SUBSTITUTE(SUBSTITUTE(H98&amp;"","$",""),",",""))-$E98)&lt;=0.01,1,0),IF($C98="date",IF(INT(IF(ISNUMBER(H98),H98,DATEVALUE(H98)))=$E98,1,0),IF($C98="number",IF(VALUE(H98&amp;"")=$E98,1,0),IF(SUBSTITUTE(SUBSTITUTE(SUBSTITUTE(SUBSTITUTE(SUBSTITUTE(SUBSTITUTE(SUBSTITUTE(UPPER(H98&amp;""),"(FICTIONAL)","")," ",""),"-",""),".",""),",",""),"#",""),"/","")=SUBSTITUTE(SUBSTITUTE(SUBSTITUTE(SUBSTITUTE(SUBSTITUTE(SUBSTITUTE(SUBSTITUTE(UPPER($E98&amp;""),"(FICTIONAL)","")," ",""),"-",""),".",""),",",""),"#",""),"/",""),1,0)))),0))</f>
        <v/>
      </c>
      <c r="L98" s="34"/>
    </row>
    <row r="99" customFormat="false" ht="15" hidden="false" customHeight="false" outlineLevel="0" collapsed="false">
      <c r="A99" s="31" t="s">
        <v>120</v>
      </c>
      <c r="B99" s="31" t="s">
        <v>81</v>
      </c>
      <c r="C99" s="31" t="s">
        <v>63</v>
      </c>
      <c r="D99" s="31" t="s">
        <v>64</v>
      </c>
      <c r="E99" s="31" t="s">
        <v>125</v>
      </c>
      <c r="F99" s="32"/>
      <c r="G99" s="32"/>
      <c r="H99" s="32"/>
      <c r="I99" s="33" t="str">
        <f aca="false">IF(F99="","",IFERROR(IF($C99="amount",IF(ABS(VALUE(SUBSTITUTE(SUBSTITUTE(F99&amp;"","$",""),",",""))-$E99)&lt;=0.01,1,0),IF($C99="date",IF(INT(IF(ISNUMBER(F99),F99,DATEVALUE(F99)))=$E99,1,0),IF($C99="number",IF(VALUE(F99&amp;"")=$E99,1,0),IF(SUBSTITUTE(SUBSTITUTE(SUBSTITUTE(SUBSTITUTE(SUBSTITUTE(SUBSTITUTE(SUBSTITUTE(UPPER(F99&amp;""),"(FICTIONAL)","")," ",""),"-",""),".",""),",",""),"#",""),"/","")=SUBSTITUTE(SUBSTITUTE(SUBSTITUTE(SUBSTITUTE(SUBSTITUTE(SUBSTITUTE(SUBSTITUTE(UPPER($E99&amp;""),"(FICTIONAL)","")," ",""),"-",""),".",""),",",""),"#",""),"/",""),1,0)))),0))</f>
        <v/>
      </c>
      <c r="J99" s="33" t="str">
        <f aca="false">IF(G99="","",IFERROR(IF($C99="amount",IF(ABS(VALUE(SUBSTITUTE(SUBSTITUTE(G99&amp;"","$",""),",",""))-$E99)&lt;=0.01,1,0),IF($C99="date",IF(INT(IF(ISNUMBER(G99),G99,DATEVALUE(G99)))=$E99,1,0),IF($C99="number",IF(VALUE(G99&amp;"")=$E99,1,0),IF(SUBSTITUTE(SUBSTITUTE(SUBSTITUTE(SUBSTITUTE(SUBSTITUTE(SUBSTITUTE(SUBSTITUTE(UPPER(G99&amp;""),"(FICTIONAL)","")," ",""),"-",""),".",""),",",""),"#",""),"/","")=SUBSTITUTE(SUBSTITUTE(SUBSTITUTE(SUBSTITUTE(SUBSTITUTE(SUBSTITUTE(SUBSTITUTE(UPPER($E99&amp;""),"(FICTIONAL)","")," ",""),"-",""),".",""),",",""),"#",""),"/",""),1,0)))),0))</f>
        <v/>
      </c>
      <c r="K99" s="33" t="str">
        <f aca="false">IF(H99="","",IFERROR(IF($C99="amount",IF(ABS(VALUE(SUBSTITUTE(SUBSTITUTE(H99&amp;"","$",""),",",""))-$E99)&lt;=0.01,1,0),IF($C99="date",IF(INT(IF(ISNUMBER(H99),H99,DATEVALUE(H99)))=$E99,1,0),IF($C99="number",IF(VALUE(H99&amp;"")=$E99,1,0),IF(SUBSTITUTE(SUBSTITUTE(SUBSTITUTE(SUBSTITUTE(SUBSTITUTE(SUBSTITUTE(SUBSTITUTE(UPPER(H99&amp;""),"(FICTIONAL)","")," ",""),"-",""),".",""),",",""),"#",""),"/","")=SUBSTITUTE(SUBSTITUTE(SUBSTITUTE(SUBSTITUTE(SUBSTITUTE(SUBSTITUTE(SUBSTITUTE(UPPER($E99&amp;""),"(FICTIONAL)","")," ",""),"-",""),".",""),",",""),"#",""),"/",""),1,0)))),0))</f>
        <v/>
      </c>
      <c r="L99" s="34"/>
    </row>
    <row r="100" customFormat="false" ht="15" hidden="false" customHeight="false" outlineLevel="0" collapsed="false">
      <c r="A100" s="31" t="s">
        <v>126</v>
      </c>
      <c r="B100" s="31" t="s">
        <v>62</v>
      </c>
      <c r="C100" s="31" t="s">
        <v>63</v>
      </c>
      <c r="D100" s="31" t="s">
        <v>64</v>
      </c>
      <c r="E100" s="31" t="s">
        <v>127</v>
      </c>
      <c r="F100" s="32"/>
      <c r="G100" s="32"/>
      <c r="H100" s="32"/>
      <c r="I100" s="33" t="str">
        <f aca="false">IF(F100="","",IFERROR(IF($C100="amount",IF(ABS(VALUE(SUBSTITUTE(SUBSTITUTE(F100&amp;"","$",""),",",""))-$E100)&lt;=0.01,1,0),IF($C100="date",IF(INT(IF(ISNUMBER(F100),F100,DATEVALUE(F100)))=$E100,1,0),IF($C100="number",IF(VALUE(F100&amp;"")=$E100,1,0),IF(SUBSTITUTE(SUBSTITUTE(SUBSTITUTE(SUBSTITUTE(SUBSTITUTE(SUBSTITUTE(SUBSTITUTE(UPPER(F100&amp;""),"(FICTIONAL)","")," ",""),"-",""),".",""),",",""),"#",""),"/","")=SUBSTITUTE(SUBSTITUTE(SUBSTITUTE(SUBSTITUTE(SUBSTITUTE(SUBSTITUTE(SUBSTITUTE(UPPER($E100&amp;""),"(FICTIONAL)","")," ",""),"-",""),".",""),",",""),"#",""),"/",""),1,0)))),0))</f>
        <v/>
      </c>
      <c r="J100" s="33" t="str">
        <f aca="false">IF(G100="","",IFERROR(IF($C100="amount",IF(ABS(VALUE(SUBSTITUTE(SUBSTITUTE(G100&amp;"","$",""),",",""))-$E100)&lt;=0.01,1,0),IF($C100="date",IF(INT(IF(ISNUMBER(G100),G100,DATEVALUE(G100)))=$E100,1,0),IF($C100="number",IF(VALUE(G100&amp;"")=$E100,1,0),IF(SUBSTITUTE(SUBSTITUTE(SUBSTITUTE(SUBSTITUTE(SUBSTITUTE(SUBSTITUTE(SUBSTITUTE(UPPER(G100&amp;""),"(FICTIONAL)","")," ",""),"-",""),".",""),",",""),"#",""),"/","")=SUBSTITUTE(SUBSTITUTE(SUBSTITUTE(SUBSTITUTE(SUBSTITUTE(SUBSTITUTE(SUBSTITUTE(UPPER($E100&amp;""),"(FICTIONAL)","")," ",""),"-",""),".",""),",",""),"#",""),"/",""),1,0)))),0))</f>
        <v/>
      </c>
      <c r="K100" s="33" t="str">
        <f aca="false">IF(H100="","",IFERROR(IF($C100="amount",IF(ABS(VALUE(SUBSTITUTE(SUBSTITUTE(H100&amp;"","$",""),",",""))-$E100)&lt;=0.01,1,0),IF($C100="date",IF(INT(IF(ISNUMBER(H100),H100,DATEVALUE(H100)))=$E100,1,0),IF($C100="number",IF(VALUE(H100&amp;"")=$E100,1,0),IF(SUBSTITUTE(SUBSTITUTE(SUBSTITUTE(SUBSTITUTE(SUBSTITUTE(SUBSTITUTE(SUBSTITUTE(UPPER(H100&amp;""),"(FICTIONAL)","")," ",""),"-",""),".",""),",",""),"#",""),"/","")=SUBSTITUTE(SUBSTITUTE(SUBSTITUTE(SUBSTITUTE(SUBSTITUTE(SUBSTITUTE(SUBSTITUTE(UPPER($E100&amp;""),"(FICTIONAL)","")," ",""),"-",""),".",""),",",""),"#",""),"/",""),1,0)))),0))</f>
        <v/>
      </c>
      <c r="L100" s="34"/>
    </row>
    <row r="101" customFormat="false" ht="15" hidden="false" customHeight="false" outlineLevel="0" collapsed="false">
      <c r="A101" s="31" t="s">
        <v>126</v>
      </c>
      <c r="B101" s="31" t="s">
        <v>66</v>
      </c>
      <c r="C101" s="31" t="s">
        <v>63</v>
      </c>
      <c r="D101" s="31" t="s">
        <v>64</v>
      </c>
      <c r="E101" s="31" t="s">
        <v>128</v>
      </c>
      <c r="F101" s="32"/>
      <c r="G101" s="32"/>
      <c r="H101" s="32"/>
      <c r="I101" s="33" t="str">
        <f aca="false">IF(F101="","",IFERROR(IF($C101="amount",IF(ABS(VALUE(SUBSTITUTE(SUBSTITUTE(F101&amp;"","$",""),",",""))-$E101)&lt;=0.01,1,0),IF($C101="date",IF(INT(IF(ISNUMBER(F101),F101,DATEVALUE(F101)))=$E101,1,0),IF($C101="number",IF(VALUE(F101&amp;"")=$E101,1,0),IF(SUBSTITUTE(SUBSTITUTE(SUBSTITUTE(SUBSTITUTE(SUBSTITUTE(SUBSTITUTE(SUBSTITUTE(UPPER(F101&amp;""),"(FICTIONAL)","")," ",""),"-",""),".",""),",",""),"#",""),"/","")=SUBSTITUTE(SUBSTITUTE(SUBSTITUTE(SUBSTITUTE(SUBSTITUTE(SUBSTITUTE(SUBSTITUTE(UPPER($E101&amp;""),"(FICTIONAL)","")," ",""),"-",""),".",""),",",""),"#",""),"/",""),1,0)))),0))</f>
        <v/>
      </c>
      <c r="J101" s="33" t="str">
        <f aca="false">IF(G101="","",IFERROR(IF($C101="amount",IF(ABS(VALUE(SUBSTITUTE(SUBSTITUTE(G101&amp;"","$",""),",",""))-$E101)&lt;=0.01,1,0),IF($C101="date",IF(INT(IF(ISNUMBER(G101),G101,DATEVALUE(G101)))=$E101,1,0),IF($C101="number",IF(VALUE(G101&amp;"")=$E101,1,0),IF(SUBSTITUTE(SUBSTITUTE(SUBSTITUTE(SUBSTITUTE(SUBSTITUTE(SUBSTITUTE(SUBSTITUTE(UPPER(G101&amp;""),"(FICTIONAL)","")," ",""),"-",""),".",""),",",""),"#",""),"/","")=SUBSTITUTE(SUBSTITUTE(SUBSTITUTE(SUBSTITUTE(SUBSTITUTE(SUBSTITUTE(SUBSTITUTE(UPPER($E101&amp;""),"(FICTIONAL)","")," ",""),"-",""),".",""),",",""),"#",""),"/",""),1,0)))),0))</f>
        <v/>
      </c>
      <c r="K101" s="33" t="str">
        <f aca="false">IF(H101="","",IFERROR(IF($C101="amount",IF(ABS(VALUE(SUBSTITUTE(SUBSTITUTE(H101&amp;"","$",""),",",""))-$E101)&lt;=0.01,1,0),IF($C101="date",IF(INT(IF(ISNUMBER(H101),H101,DATEVALUE(H101)))=$E101,1,0),IF($C101="number",IF(VALUE(H101&amp;"")=$E101,1,0),IF(SUBSTITUTE(SUBSTITUTE(SUBSTITUTE(SUBSTITUTE(SUBSTITUTE(SUBSTITUTE(SUBSTITUTE(UPPER(H101&amp;""),"(FICTIONAL)","")," ",""),"-",""),".",""),",",""),"#",""),"/","")=SUBSTITUTE(SUBSTITUTE(SUBSTITUTE(SUBSTITUTE(SUBSTITUTE(SUBSTITUTE(SUBSTITUTE(UPPER($E101&amp;""),"(FICTIONAL)","")," ",""),"-",""),".",""),",",""),"#",""),"/",""),1,0)))),0))</f>
        <v/>
      </c>
      <c r="L101" s="34"/>
    </row>
    <row r="102" customFormat="false" ht="15" hidden="false" customHeight="false" outlineLevel="0" collapsed="false">
      <c r="A102" s="31" t="s">
        <v>126</v>
      </c>
      <c r="B102" s="31" t="s">
        <v>68</v>
      </c>
      <c r="C102" s="31" t="s">
        <v>69</v>
      </c>
      <c r="D102" s="31" t="s">
        <v>64</v>
      </c>
      <c r="E102" s="35" t="n">
        <v>46359</v>
      </c>
      <c r="F102" s="32"/>
      <c r="G102" s="32"/>
      <c r="H102" s="32"/>
      <c r="I102" s="33" t="str">
        <f aca="false">IF(F102="","",IFERROR(IF($C102="amount",IF(ABS(VALUE(SUBSTITUTE(SUBSTITUTE(F102&amp;"","$",""),",",""))-$E102)&lt;=0.01,1,0),IF($C102="date",IF(INT(IF(ISNUMBER(F102),F102,DATEVALUE(F102)))=$E102,1,0),IF($C102="number",IF(VALUE(F102&amp;"")=$E102,1,0),IF(SUBSTITUTE(SUBSTITUTE(SUBSTITUTE(SUBSTITUTE(SUBSTITUTE(SUBSTITUTE(SUBSTITUTE(UPPER(F102&amp;""),"(FICTIONAL)","")," ",""),"-",""),".",""),",",""),"#",""),"/","")=SUBSTITUTE(SUBSTITUTE(SUBSTITUTE(SUBSTITUTE(SUBSTITUTE(SUBSTITUTE(SUBSTITUTE(UPPER($E102&amp;""),"(FICTIONAL)","")," ",""),"-",""),".",""),",",""),"#",""),"/",""),1,0)))),0))</f>
        <v/>
      </c>
      <c r="J102" s="33" t="str">
        <f aca="false">IF(G102="","",IFERROR(IF($C102="amount",IF(ABS(VALUE(SUBSTITUTE(SUBSTITUTE(G102&amp;"","$",""),",",""))-$E102)&lt;=0.01,1,0),IF($C102="date",IF(INT(IF(ISNUMBER(G102),G102,DATEVALUE(G102)))=$E102,1,0),IF($C102="number",IF(VALUE(G102&amp;"")=$E102,1,0),IF(SUBSTITUTE(SUBSTITUTE(SUBSTITUTE(SUBSTITUTE(SUBSTITUTE(SUBSTITUTE(SUBSTITUTE(UPPER(G102&amp;""),"(FICTIONAL)","")," ",""),"-",""),".",""),",",""),"#",""),"/","")=SUBSTITUTE(SUBSTITUTE(SUBSTITUTE(SUBSTITUTE(SUBSTITUTE(SUBSTITUTE(SUBSTITUTE(UPPER($E102&amp;""),"(FICTIONAL)","")," ",""),"-",""),".",""),",",""),"#",""),"/",""),1,0)))),0))</f>
        <v/>
      </c>
      <c r="K102" s="33" t="str">
        <f aca="false">IF(H102="","",IFERROR(IF($C102="amount",IF(ABS(VALUE(SUBSTITUTE(SUBSTITUTE(H102&amp;"","$",""),",",""))-$E102)&lt;=0.01,1,0),IF($C102="date",IF(INT(IF(ISNUMBER(H102),H102,DATEVALUE(H102)))=$E102,1,0),IF($C102="number",IF(VALUE(H102&amp;"")=$E102,1,0),IF(SUBSTITUTE(SUBSTITUTE(SUBSTITUTE(SUBSTITUTE(SUBSTITUTE(SUBSTITUTE(SUBSTITUTE(UPPER(H102&amp;""),"(FICTIONAL)","")," ",""),"-",""),".",""),",",""),"#",""),"/","")=SUBSTITUTE(SUBSTITUTE(SUBSTITUTE(SUBSTITUTE(SUBSTITUTE(SUBSTITUTE(SUBSTITUTE(UPPER($E102&amp;""),"(FICTIONAL)","")," ",""),"-",""),".",""),",",""),"#",""),"/",""),1,0)))),0))</f>
        <v/>
      </c>
      <c r="L102" s="34"/>
    </row>
    <row r="103" customFormat="false" ht="15" hidden="false" customHeight="false" outlineLevel="0" collapsed="false">
      <c r="A103" s="31" t="s">
        <v>126</v>
      </c>
      <c r="B103" s="31" t="s">
        <v>20</v>
      </c>
      <c r="C103" s="31" t="s">
        <v>69</v>
      </c>
      <c r="D103" s="31" t="s">
        <v>70</v>
      </c>
      <c r="E103" s="35" t="n">
        <v>46373</v>
      </c>
      <c r="F103" s="32"/>
      <c r="G103" s="32"/>
      <c r="H103" s="32"/>
      <c r="I103" s="33" t="str">
        <f aca="false">IF(F103="","",IFERROR(IF($C103="amount",IF(ABS(VALUE(SUBSTITUTE(SUBSTITUTE(F103&amp;"","$",""),",",""))-$E103)&lt;=0.01,1,0),IF($C103="date",IF(INT(IF(ISNUMBER(F103),F103,DATEVALUE(F103)))=$E103,1,0),IF($C103="number",IF(VALUE(F103&amp;"")=$E103,1,0),IF(SUBSTITUTE(SUBSTITUTE(SUBSTITUTE(SUBSTITUTE(SUBSTITUTE(SUBSTITUTE(SUBSTITUTE(UPPER(F103&amp;""),"(FICTIONAL)","")," ",""),"-",""),".",""),",",""),"#",""),"/","")=SUBSTITUTE(SUBSTITUTE(SUBSTITUTE(SUBSTITUTE(SUBSTITUTE(SUBSTITUTE(SUBSTITUTE(UPPER($E103&amp;""),"(FICTIONAL)","")," ",""),"-",""),".",""),",",""),"#",""),"/",""),1,0)))),0))</f>
        <v/>
      </c>
      <c r="J103" s="33" t="str">
        <f aca="false">IF(G103="","",IFERROR(IF($C103="amount",IF(ABS(VALUE(SUBSTITUTE(SUBSTITUTE(G103&amp;"","$",""),",",""))-$E103)&lt;=0.01,1,0),IF($C103="date",IF(INT(IF(ISNUMBER(G103),G103,DATEVALUE(G103)))=$E103,1,0),IF($C103="number",IF(VALUE(G103&amp;"")=$E103,1,0),IF(SUBSTITUTE(SUBSTITUTE(SUBSTITUTE(SUBSTITUTE(SUBSTITUTE(SUBSTITUTE(SUBSTITUTE(UPPER(G103&amp;""),"(FICTIONAL)","")," ",""),"-",""),".",""),",",""),"#",""),"/","")=SUBSTITUTE(SUBSTITUTE(SUBSTITUTE(SUBSTITUTE(SUBSTITUTE(SUBSTITUTE(SUBSTITUTE(UPPER($E103&amp;""),"(FICTIONAL)","")," ",""),"-",""),".",""),",",""),"#",""),"/",""),1,0)))),0))</f>
        <v/>
      </c>
      <c r="K103" s="33" t="str">
        <f aca="false">IF(H103="","",IFERROR(IF($C103="amount",IF(ABS(VALUE(SUBSTITUTE(SUBSTITUTE(H103&amp;"","$",""),",",""))-$E103)&lt;=0.01,1,0),IF($C103="date",IF(INT(IF(ISNUMBER(H103),H103,DATEVALUE(H103)))=$E103,1,0),IF($C103="number",IF(VALUE(H103&amp;"")=$E103,1,0),IF(SUBSTITUTE(SUBSTITUTE(SUBSTITUTE(SUBSTITUTE(SUBSTITUTE(SUBSTITUTE(SUBSTITUTE(UPPER(H103&amp;""),"(FICTIONAL)","")," ",""),"-",""),".",""),",",""),"#",""),"/","")=SUBSTITUTE(SUBSTITUTE(SUBSTITUTE(SUBSTITUTE(SUBSTITUTE(SUBSTITUTE(SUBSTITUTE(UPPER($E103&amp;""),"(FICTIONAL)","")," ",""),"-",""),".",""),",",""),"#",""),"/",""),1,0)))),0))</f>
        <v/>
      </c>
      <c r="L103" s="34"/>
    </row>
    <row r="104" customFormat="false" ht="15" hidden="false" customHeight="false" outlineLevel="0" collapsed="false">
      <c r="A104" s="31" t="s">
        <v>126</v>
      </c>
      <c r="B104" s="31" t="s">
        <v>71</v>
      </c>
      <c r="C104" s="31" t="s">
        <v>63</v>
      </c>
      <c r="D104" s="31" t="s">
        <v>64</v>
      </c>
      <c r="E104" s="31" t="s">
        <v>129</v>
      </c>
      <c r="F104" s="32"/>
      <c r="G104" s="32"/>
      <c r="H104" s="32"/>
      <c r="I104" s="33" t="str">
        <f aca="false">IF(F104="","",IFERROR(IF($C104="amount",IF(ABS(VALUE(SUBSTITUTE(SUBSTITUTE(F104&amp;"","$",""),",",""))-$E104)&lt;=0.01,1,0),IF($C104="date",IF(INT(IF(ISNUMBER(F104),F104,DATEVALUE(F104)))=$E104,1,0),IF($C104="number",IF(VALUE(F104&amp;"")=$E104,1,0),IF(SUBSTITUTE(SUBSTITUTE(SUBSTITUTE(SUBSTITUTE(SUBSTITUTE(SUBSTITUTE(SUBSTITUTE(UPPER(F104&amp;""),"(FICTIONAL)","")," ",""),"-",""),".",""),",",""),"#",""),"/","")=SUBSTITUTE(SUBSTITUTE(SUBSTITUTE(SUBSTITUTE(SUBSTITUTE(SUBSTITUTE(SUBSTITUTE(UPPER($E104&amp;""),"(FICTIONAL)","")," ",""),"-",""),".",""),",",""),"#",""),"/",""),1,0)))),0))</f>
        <v/>
      </c>
      <c r="J104" s="33" t="str">
        <f aca="false">IF(G104="","",IFERROR(IF($C104="amount",IF(ABS(VALUE(SUBSTITUTE(SUBSTITUTE(G104&amp;"","$",""),",",""))-$E104)&lt;=0.01,1,0),IF($C104="date",IF(INT(IF(ISNUMBER(G104),G104,DATEVALUE(G104)))=$E104,1,0),IF($C104="number",IF(VALUE(G104&amp;"")=$E104,1,0),IF(SUBSTITUTE(SUBSTITUTE(SUBSTITUTE(SUBSTITUTE(SUBSTITUTE(SUBSTITUTE(SUBSTITUTE(UPPER(G104&amp;""),"(FICTIONAL)","")," ",""),"-",""),".",""),",",""),"#",""),"/","")=SUBSTITUTE(SUBSTITUTE(SUBSTITUTE(SUBSTITUTE(SUBSTITUTE(SUBSTITUTE(SUBSTITUTE(UPPER($E104&amp;""),"(FICTIONAL)","")," ",""),"-",""),".",""),",",""),"#",""),"/",""),1,0)))),0))</f>
        <v/>
      </c>
      <c r="K104" s="33" t="str">
        <f aca="false">IF(H104="","",IFERROR(IF($C104="amount",IF(ABS(VALUE(SUBSTITUTE(SUBSTITUTE(H104&amp;"","$",""),",",""))-$E104)&lt;=0.01,1,0),IF($C104="date",IF(INT(IF(ISNUMBER(H104),H104,DATEVALUE(H104)))=$E104,1,0),IF($C104="number",IF(VALUE(H104&amp;"")=$E104,1,0),IF(SUBSTITUTE(SUBSTITUTE(SUBSTITUTE(SUBSTITUTE(SUBSTITUTE(SUBSTITUTE(SUBSTITUTE(UPPER(H104&amp;""),"(FICTIONAL)","")," ",""),"-",""),".",""),",",""),"#",""),"/","")=SUBSTITUTE(SUBSTITUTE(SUBSTITUTE(SUBSTITUTE(SUBSTITUTE(SUBSTITUTE(SUBSTITUTE(UPPER($E104&amp;""),"(FICTIONAL)","")," ",""),"-",""),".",""),",",""),"#",""),"/",""),1,0)))),0))</f>
        <v/>
      </c>
      <c r="L104" s="34"/>
    </row>
    <row r="105" customFormat="false" ht="15" hidden="false" customHeight="false" outlineLevel="0" collapsed="false">
      <c r="A105" s="31" t="s">
        <v>126</v>
      </c>
      <c r="B105" s="31" t="s">
        <v>24</v>
      </c>
      <c r="C105" s="31" t="s">
        <v>63</v>
      </c>
      <c r="D105" s="31" t="s">
        <v>70</v>
      </c>
      <c r="E105" s="31" t="s">
        <v>87</v>
      </c>
      <c r="F105" s="32"/>
      <c r="G105" s="32"/>
      <c r="H105" s="32"/>
      <c r="I105" s="33" t="str">
        <f aca="false">IF(F105="","",IFERROR(IF($C105="amount",IF(ABS(VALUE(SUBSTITUTE(SUBSTITUTE(F105&amp;"","$",""),",",""))-$E105)&lt;=0.01,1,0),IF($C105="date",IF(INT(IF(ISNUMBER(F105),F105,DATEVALUE(F105)))=$E105,1,0),IF($C105="number",IF(VALUE(F105&amp;"")=$E105,1,0),IF(SUBSTITUTE(SUBSTITUTE(SUBSTITUTE(SUBSTITUTE(SUBSTITUTE(SUBSTITUTE(SUBSTITUTE(UPPER(F105&amp;""),"(FICTIONAL)","")," ",""),"-",""),".",""),",",""),"#",""),"/","")=SUBSTITUTE(SUBSTITUTE(SUBSTITUTE(SUBSTITUTE(SUBSTITUTE(SUBSTITUTE(SUBSTITUTE(UPPER($E105&amp;""),"(FICTIONAL)","")," ",""),"-",""),".",""),",",""),"#",""),"/",""),1,0)))),0))</f>
        <v/>
      </c>
      <c r="J105" s="33" t="str">
        <f aca="false">IF(G105="","",IFERROR(IF($C105="amount",IF(ABS(VALUE(SUBSTITUTE(SUBSTITUTE(G105&amp;"","$",""),",",""))-$E105)&lt;=0.01,1,0),IF($C105="date",IF(INT(IF(ISNUMBER(G105),G105,DATEVALUE(G105)))=$E105,1,0),IF($C105="number",IF(VALUE(G105&amp;"")=$E105,1,0),IF(SUBSTITUTE(SUBSTITUTE(SUBSTITUTE(SUBSTITUTE(SUBSTITUTE(SUBSTITUTE(SUBSTITUTE(UPPER(G105&amp;""),"(FICTIONAL)","")," ",""),"-",""),".",""),",",""),"#",""),"/","")=SUBSTITUTE(SUBSTITUTE(SUBSTITUTE(SUBSTITUTE(SUBSTITUTE(SUBSTITUTE(SUBSTITUTE(UPPER($E105&amp;""),"(FICTIONAL)","")," ",""),"-",""),".",""),",",""),"#",""),"/",""),1,0)))),0))</f>
        <v/>
      </c>
      <c r="K105" s="33" t="str">
        <f aca="false">IF(H105="","",IFERROR(IF($C105="amount",IF(ABS(VALUE(SUBSTITUTE(SUBSTITUTE(H105&amp;"","$",""),",",""))-$E105)&lt;=0.01,1,0),IF($C105="date",IF(INT(IF(ISNUMBER(H105),H105,DATEVALUE(H105)))=$E105,1,0),IF($C105="number",IF(VALUE(H105&amp;"")=$E105,1,0),IF(SUBSTITUTE(SUBSTITUTE(SUBSTITUTE(SUBSTITUTE(SUBSTITUTE(SUBSTITUTE(SUBSTITUTE(UPPER(H105&amp;""),"(FICTIONAL)","")," ",""),"-",""),".",""),",",""),"#",""),"/","")=SUBSTITUTE(SUBSTITUTE(SUBSTITUTE(SUBSTITUTE(SUBSTITUTE(SUBSTITUTE(SUBSTITUTE(UPPER($E105&amp;""),"(FICTIONAL)","")," ",""),"-",""),".",""),",",""),"#",""),"/",""),1,0)))),0))</f>
        <v/>
      </c>
      <c r="L105" s="34"/>
    </row>
    <row r="106" customFormat="false" ht="15" hidden="false" customHeight="false" outlineLevel="0" collapsed="false">
      <c r="A106" s="31" t="s">
        <v>126</v>
      </c>
      <c r="B106" s="31" t="s">
        <v>26</v>
      </c>
      <c r="C106" s="31" t="s">
        <v>63</v>
      </c>
      <c r="D106" s="31" t="s">
        <v>70</v>
      </c>
      <c r="E106" s="31" t="s">
        <v>130</v>
      </c>
      <c r="F106" s="32"/>
      <c r="G106" s="32"/>
      <c r="H106" s="32"/>
      <c r="I106" s="33" t="str">
        <f aca="false">IF(F106="","",IFERROR(IF($C106="amount",IF(ABS(VALUE(SUBSTITUTE(SUBSTITUTE(F106&amp;"","$",""),",",""))-$E106)&lt;=0.01,1,0),IF($C106="date",IF(INT(IF(ISNUMBER(F106),F106,DATEVALUE(F106)))=$E106,1,0),IF($C106="number",IF(VALUE(F106&amp;"")=$E106,1,0),IF(SUBSTITUTE(SUBSTITUTE(SUBSTITUTE(SUBSTITUTE(SUBSTITUTE(SUBSTITUTE(SUBSTITUTE(UPPER(F106&amp;""),"(FICTIONAL)","")," ",""),"-",""),".",""),",",""),"#",""),"/","")=SUBSTITUTE(SUBSTITUTE(SUBSTITUTE(SUBSTITUTE(SUBSTITUTE(SUBSTITUTE(SUBSTITUTE(UPPER($E106&amp;""),"(FICTIONAL)","")," ",""),"-",""),".",""),",",""),"#",""),"/",""),1,0)))),0))</f>
        <v/>
      </c>
      <c r="J106" s="33" t="str">
        <f aca="false">IF(G106="","",IFERROR(IF($C106="amount",IF(ABS(VALUE(SUBSTITUTE(SUBSTITUTE(G106&amp;"","$",""),",",""))-$E106)&lt;=0.01,1,0),IF($C106="date",IF(INT(IF(ISNUMBER(G106),G106,DATEVALUE(G106)))=$E106,1,0),IF($C106="number",IF(VALUE(G106&amp;"")=$E106,1,0),IF(SUBSTITUTE(SUBSTITUTE(SUBSTITUTE(SUBSTITUTE(SUBSTITUTE(SUBSTITUTE(SUBSTITUTE(UPPER(G106&amp;""),"(FICTIONAL)","")," ",""),"-",""),".",""),",",""),"#",""),"/","")=SUBSTITUTE(SUBSTITUTE(SUBSTITUTE(SUBSTITUTE(SUBSTITUTE(SUBSTITUTE(SUBSTITUTE(UPPER($E106&amp;""),"(FICTIONAL)","")," ",""),"-",""),".",""),",",""),"#",""),"/",""),1,0)))),0))</f>
        <v/>
      </c>
      <c r="K106" s="33" t="str">
        <f aca="false">IF(H106="","",IFERROR(IF($C106="amount",IF(ABS(VALUE(SUBSTITUTE(SUBSTITUTE(H106&amp;"","$",""),",",""))-$E106)&lt;=0.01,1,0),IF($C106="date",IF(INT(IF(ISNUMBER(H106),H106,DATEVALUE(H106)))=$E106,1,0),IF($C106="number",IF(VALUE(H106&amp;"")=$E106,1,0),IF(SUBSTITUTE(SUBSTITUTE(SUBSTITUTE(SUBSTITUTE(SUBSTITUTE(SUBSTITUTE(SUBSTITUTE(UPPER(H106&amp;""),"(FICTIONAL)","")," ",""),"-",""),".",""),",",""),"#",""),"/","")=SUBSTITUTE(SUBSTITUTE(SUBSTITUTE(SUBSTITUTE(SUBSTITUTE(SUBSTITUTE(SUBSTITUTE(UPPER($E106&amp;""),"(FICTIONAL)","")," ",""),"-",""),".",""),",",""),"#",""),"/",""),1,0)))),0))</f>
        <v/>
      </c>
      <c r="L106" s="34"/>
    </row>
    <row r="107" customFormat="false" ht="15" hidden="false" customHeight="false" outlineLevel="0" collapsed="false">
      <c r="A107" s="31" t="s">
        <v>126</v>
      </c>
      <c r="B107" s="31" t="s">
        <v>27</v>
      </c>
      <c r="C107" s="31" t="s">
        <v>75</v>
      </c>
      <c r="D107" s="31" t="s">
        <v>70</v>
      </c>
      <c r="E107" s="31" t="n">
        <v>2</v>
      </c>
      <c r="F107" s="32"/>
      <c r="G107" s="32"/>
      <c r="H107" s="32"/>
      <c r="I107" s="33" t="str">
        <f aca="false">IF(F107="","",IFERROR(IF($C107="amount",IF(ABS(VALUE(SUBSTITUTE(SUBSTITUTE(F107&amp;"","$",""),",",""))-$E107)&lt;=0.01,1,0),IF($C107="date",IF(INT(IF(ISNUMBER(F107),F107,DATEVALUE(F107)))=$E107,1,0),IF($C107="number",IF(VALUE(F107&amp;"")=$E107,1,0),IF(SUBSTITUTE(SUBSTITUTE(SUBSTITUTE(SUBSTITUTE(SUBSTITUTE(SUBSTITUTE(SUBSTITUTE(UPPER(F107&amp;""),"(FICTIONAL)","")," ",""),"-",""),".",""),",",""),"#",""),"/","")=SUBSTITUTE(SUBSTITUTE(SUBSTITUTE(SUBSTITUTE(SUBSTITUTE(SUBSTITUTE(SUBSTITUTE(UPPER($E107&amp;""),"(FICTIONAL)","")," ",""),"-",""),".",""),",",""),"#",""),"/",""),1,0)))),0))</f>
        <v/>
      </c>
      <c r="J107" s="33" t="str">
        <f aca="false">IF(G107="","",IFERROR(IF($C107="amount",IF(ABS(VALUE(SUBSTITUTE(SUBSTITUTE(G107&amp;"","$",""),",",""))-$E107)&lt;=0.01,1,0),IF($C107="date",IF(INT(IF(ISNUMBER(G107),G107,DATEVALUE(G107)))=$E107,1,0),IF($C107="number",IF(VALUE(G107&amp;"")=$E107,1,0),IF(SUBSTITUTE(SUBSTITUTE(SUBSTITUTE(SUBSTITUTE(SUBSTITUTE(SUBSTITUTE(SUBSTITUTE(UPPER(G107&amp;""),"(FICTIONAL)","")," ",""),"-",""),".",""),",",""),"#",""),"/","")=SUBSTITUTE(SUBSTITUTE(SUBSTITUTE(SUBSTITUTE(SUBSTITUTE(SUBSTITUTE(SUBSTITUTE(UPPER($E107&amp;""),"(FICTIONAL)","")," ",""),"-",""),".",""),",",""),"#",""),"/",""),1,0)))),0))</f>
        <v/>
      </c>
      <c r="K107" s="33" t="str">
        <f aca="false">IF(H107="","",IFERROR(IF($C107="amount",IF(ABS(VALUE(SUBSTITUTE(SUBSTITUTE(H107&amp;"","$",""),",",""))-$E107)&lt;=0.01,1,0),IF($C107="date",IF(INT(IF(ISNUMBER(H107),H107,DATEVALUE(H107)))=$E107,1,0),IF($C107="number",IF(VALUE(H107&amp;"")=$E107,1,0),IF(SUBSTITUTE(SUBSTITUTE(SUBSTITUTE(SUBSTITUTE(SUBSTITUTE(SUBSTITUTE(SUBSTITUTE(UPPER(H107&amp;""),"(FICTIONAL)","")," ",""),"-",""),".",""),",",""),"#",""),"/","")=SUBSTITUTE(SUBSTITUTE(SUBSTITUTE(SUBSTITUTE(SUBSTITUTE(SUBSTITUTE(SUBSTITUTE(UPPER($E107&amp;""),"(FICTIONAL)","")," ",""),"-",""),".",""),",",""),"#",""),"/",""),1,0)))),0))</f>
        <v/>
      </c>
      <c r="L107" s="34"/>
    </row>
    <row r="108" customFormat="false" ht="25.35" hidden="false" customHeight="false" outlineLevel="0" collapsed="false">
      <c r="A108" s="31" t="s">
        <v>126</v>
      </c>
      <c r="B108" s="31" t="s">
        <v>29</v>
      </c>
      <c r="C108" s="31" t="s">
        <v>63</v>
      </c>
      <c r="D108" s="31" t="s">
        <v>70</v>
      </c>
      <c r="E108" s="31" t="s">
        <v>131</v>
      </c>
      <c r="F108" s="32"/>
      <c r="G108" s="32"/>
      <c r="H108" s="32"/>
      <c r="I108" s="33" t="str">
        <f aca="false">IF(F108="","",IFERROR(IF($C108="amount",IF(ABS(VALUE(SUBSTITUTE(SUBSTITUTE(F108&amp;"","$",""),",",""))-$E108)&lt;=0.01,1,0),IF($C108="date",IF(INT(IF(ISNUMBER(F108),F108,DATEVALUE(F108)))=$E108,1,0),IF($C108="number",IF(VALUE(F108&amp;"")=$E108,1,0),IF(SUBSTITUTE(SUBSTITUTE(SUBSTITUTE(SUBSTITUTE(SUBSTITUTE(SUBSTITUTE(SUBSTITUTE(UPPER(F108&amp;""),"(FICTIONAL)","")," ",""),"-",""),".",""),",",""),"#",""),"/","")=SUBSTITUTE(SUBSTITUTE(SUBSTITUTE(SUBSTITUTE(SUBSTITUTE(SUBSTITUTE(SUBSTITUTE(UPPER($E108&amp;""),"(FICTIONAL)","")," ",""),"-",""),".",""),",",""),"#",""),"/",""),1,0)))),0))</f>
        <v/>
      </c>
      <c r="J108" s="33" t="str">
        <f aca="false">IF(G108="","",IFERROR(IF($C108="amount",IF(ABS(VALUE(SUBSTITUTE(SUBSTITUTE(G108&amp;"","$",""),",",""))-$E108)&lt;=0.01,1,0),IF($C108="date",IF(INT(IF(ISNUMBER(G108),G108,DATEVALUE(G108)))=$E108,1,0),IF($C108="number",IF(VALUE(G108&amp;"")=$E108,1,0),IF(SUBSTITUTE(SUBSTITUTE(SUBSTITUTE(SUBSTITUTE(SUBSTITUTE(SUBSTITUTE(SUBSTITUTE(UPPER(G108&amp;""),"(FICTIONAL)","")," ",""),"-",""),".",""),",",""),"#",""),"/","")=SUBSTITUTE(SUBSTITUTE(SUBSTITUTE(SUBSTITUTE(SUBSTITUTE(SUBSTITUTE(SUBSTITUTE(UPPER($E108&amp;""),"(FICTIONAL)","")," ",""),"-",""),".",""),",",""),"#",""),"/",""),1,0)))),0))</f>
        <v/>
      </c>
      <c r="K108" s="33" t="str">
        <f aca="false">IF(H108="","",IFERROR(IF($C108="amount",IF(ABS(VALUE(SUBSTITUTE(SUBSTITUTE(H108&amp;"","$",""),",",""))-$E108)&lt;=0.01,1,0),IF($C108="date",IF(INT(IF(ISNUMBER(H108),H108,DATEVALUE(H108)))=$E108,1,0),IF($C108="number",IF(VALUE(H108&amp;"")=$E108,1,0),IF(SUBSTITUTE(SUBSTITUTE(SUBSTITUTE(SUBSTITUTE(SUBSTITUTE(SUBSTITUTE(SUBSTITUTE(UPPER(H108&amp;""),"(FICTIONAL)","")," ",""),"-",""),".",""),",",""),"#",""),"/","")=SUBSTITUTE(SUBSTITUTE(SUBSTITUTE(SUBSTITUTE(SUBSTITUTE(SUBSTITUTE(SUBSTITUTE(UPPER($E108&amp;""),"(FICTIONAL)","")," ",""),"-",""),".",""),",",""),"#",""),"/",""),1,0)))),0))</f>
        <v/>
      </c>
      <c r="L108" s="34"/>
    </row>
    <row r="109" customFormat="false" ht="15" hidden="false" customHeight="false" outlineLevel="0" collapsed="false">
      <c r="A109" s="31" t="s">
        <v>126</v>
      </c>
      <c r="B109" s="31" t="s">
        <v>77</v>
      </c>
      <c r="C109" s="31" t="s">
        <v>78</v>
      </c>
      <c r="D109" s="31" t="s">
        <v>64</v>
      </c>
      <c r="E109" s="36" t="n">
        <v>2535</v>
      </c>
      <c r="F109" s="32"/>
      <c r="G109" s="32"/>
      <c r="H109" s="32"/>
      <c r="I109" s="33" t="str">
        <f aca="false">IF(F109="","",IFERROR(IF($C109="amount",IF(ABS(VALUE(SUBSTITUTE(SUBSTITUTE(F109&amp;"","$",""),",",""))-$E109)&lt;=0.01,1,0),IF($C109="date",IF(INT(IF(ISNUMBER(F109),F109,DATEVALUE(F109)))=$E109,1,0),IF($C109="number",IF(VALUE(F109&amp;"")=$E109,1,0),IF(SUBSTITUTE(SUBSTITUTE(SUBSTITUTE(SUBSTITUTE(SUBSTITUTE(SUBSTITUTE(SUBSTITUTE(UPPER(F109&amp;""),"(FICTIONAL)","")," ",""),"-",""),".",""),",",""),"#",""),"/","")=SUBSTITUTE(SUBSTITUTE(SUBSTITUTE(SUBSTITUTE(SUBSTITUTE(SUBSTITUTE(SUBSTITUTE(UPPER($E109&amp;""),"(FICTIONAL)","")," ",""),"-",""),".",""),",",""),"#",""),"/",""),1,0)))),0))</f>
        <v/>
      </c>
      <c r="J109" s="33" t="str">
        <f aca="false">IF(G109="","",IFERROR(IF($C109="amount",IF(ABS(VALUE(SUBSTITUTE(SUBSTITUTE(G109&amp;"","$",""),",",""))-$E109)&lt;=0.01,1,0),IF($C109="date",IF(INT(IF(ISNUMBER(G109),G109,DATEVALUE(G109)))=$E109,1,0),IF($C109="number",IF(VALUE(G109&amp;"")=$E109,1,0),IF(SUBSTITUTE(SUBSTITUTE(SUBSTITUTE(SUBSTITUTE(SUBSTITUTE(SUBSTITUTE(SUBSTITUTE(UPPER(G109&amp;""),"(FICTIONAL)","")," ",""),"-",""),".",""),",",""),"#",""),"/","")=SUBSTITUTE(SUBSTITUTE(SUBSTITUTE(SUBSTITUTE(SUBSTITUTE(SUBSTITUTE(SUBSTITUTE(UPPER($E109&amp;""),"(FICTIONAL)","")," ",""),"-",""),".",""),",",""),"#",""),"/",""),1,0)))),0))</f>
        <v/>
      </c>
      <c r="K109" s="33" t="str">
        <f aca="false">IF(H109="","",IFERROR(IF($C109="amount",IF(ABS(VALUE(SUBSTITUTE(SUBSTITUTE(H109&amp;"","$",""),",",""))-$E109)&lt;=0.01,1,0),IF($C109="date",IF(INT(IF(ISNUMBER(H109),H109,DATEVALUE(H109)))=$E109,1,0),IF($C109="number",IF(VALUE(H109&amp;"")=$E109,1,0),IF(SUBSTITUTE(SUBSTITUTE(SUBSTITUTE(SUBSTITUTE(SUBSTITUTE(SUBSTITUTE(SUBSTITUTE(UPPER(H109&amp;""),"(FICTIONAL)","")," ",""),"-",""),".",""),",",""),"#",""),"/","")=SUBSTITUTE(SUBSTITUTE(SUBSTITUTE(SUBSTITUTE(SUBSTITUTE(SUBSTITUTE(SUBSTITUTE(UPPER($E109&amp;""),"(FICTIONAL)","")," ",""),"-",""),".",""),",",""),"#",""),"/",""),1,0)))),0))</f>
        <v/>
      </c>
      <c r="L109" s="34"/>
    </row>
    <row r="110" customFormat="false" ht="15" hidden="false" customHeight="false" outlineLevel="0" collapsed="false">
      <c r="A110" s="31" t="s">
        <v>126</v>
      </c>
      <c r="B110" s="31" t="s">
        <v>79</v>
      </c>
      <c r="C110" s="31" t="s">
        <v>78</v>
      </c>
      <c r="D110" s="31" t="s">
        <v>64</v>
      </c>
      <c r="E110" s="36" t="n">
        <v>0</v>
      </c>
      <c r="F110" s="32"/>
      <c r="G110" s="32"/>
      <c r="H110" s="32"/>
      <c r="I110" s="33" t="str">
        <f aca="false">IF(F110="","",IFERROR(IF($C110="amount",IF(ABS(VALUE(SUBSTITUTE(SUBSTITUTE(F110&amp;"","$",""),",",""))-$E110)&lt;=0.01,1,0),IF($C110="date",IF(INT(IF(ISNUMBER(F110),F110,DATEVALUE(F110)))=$E110,1,0),IF($C110="number",IF(VALUE(F110&amp;"")=$E110,1,0),IF(SUBSTITUTE(SUBSTITUTE(SUBSTITUTE(SUBSTITUTE(SUBSTITUTE(SUBSTITUTE(SUBSTITUTE(UPPER(F110&amp;""),"(FICTIONAL)","")," ",""),"-",""),".",""),",",""),"#",""),"/","")=SUBSTITUTE(SUBSTITUTE(SUBSTITUTE(SUBSTITUTE(SUBSTITUTE(SUBSTITUTE(SUBSTITUTE(UPPER($E110&amp;""),"(FICTIONAL)","")," ",""),"-",""),".",""),",",""),"#",""),"/",""),1,0)))),0))</f>
        <v/>
      </c>
      <c r="J110" s="33" t="str">
        <f aca="false">IF(G110="","",IFERROR(IF($C110="amount",IF(ABS(VALUE(SUBSTITUTE(SUBSTITUTE(G110&amp;"","$",""),",",""))-$E110)&lt;=0.01,1,0),IF($C110="date",IF(INT(IF(ISNUMBER(G110),G110,DATEVALUE(G110)))=$E110,1,0),IF($C110="number",IF(VALUE(G110&amp;"")=$E110,1,0),IF(SUBSTITUTE(SUBSTITUTE(SUBSTITUTE(SUBSTITUTE(SUBSTITUTE(SUBSTITUTE(SUBSTITUTE(UPPER(G110&amp;""),"(FICTIONAL)","")," ",""),"-",""),".",""),",",""),"#",""),"/","")=SUBSTITUTE(SUBSTITUTE(SUBSTITUTE(SUBSTITUTE(SUBSTITUTE(SUBSTITUTE(SUBSTITUTE(UPPER($E110&amp;""),"(FICTIONAL)","")," ",""),"-",""),".",""),",",""),"#",""),"/",""),1,0)))),0))</f>
        <v/>
      </c>
      <c r="K110" s="33" t="str">
        <f aca="false">IF(H110="","",IFERROR(IF($C110="amount",IF(ABS(VALUE(SUBSTITUTE(SUBSTITUTE(H110&amp;"","$",""),",",""))-$E110)&lt;=0.01,1,0),IF($C110="date",IF(INT(IF(ISNUMBER(H110),H110,DATEVALUE(H110)))=$E110,1,0),IF($C110="number",IF(VALUE(H110&amp;"")=$E110,1,0),IF(SUBSTITUTE(SUBSTITUTE(SUBSTITUTE(SUBSTITUTE(SUBSTITUTE(SUBSTITUTE(SUBSTITUTE(UPPER(H110&amp;""),"(FICTIONAL)","")," ",""),"-",""),".",""),",",""),"#",""),"/","")=SUBSTITUTE(SUBSTITUTE(SUBSTITUTE(SUBSTITUTE(SUBSTITUTE(SUBSTITUTE(SUBSTITUTE(UPPER($E110&amp;""),"(FICTIONAL)","")," ",""),"-",""),".",""),",",""),"#",""),"/",""),1,0)))),0))</f>
        <v/>
      </c>
      <c r="L110" s="34"/>
    </row>
    <row r="111" customFormat="false" ht="15" hidden="false" customHeight="false" outlineLevel="0" collapsed="false">
      <c r="A111" s="31" t="s">
        <v>126</v>
      </c>
      <c r="B111" s="31" t="s">
        <v>80</v>
      </c>
      <c r="C111" s="31" t="s">
        <v>78</v>
      </c>
      <c r="D111" s="31" t="s">
        <v>64</v>
      </c>
      <c r="E111" s="36" t="n">
        <v>2535</v>
      </c>
      <c r="F111" s="32"/>
      <c r="G111" s="32"/>
      <c r="H111" s="32"/>
      <c r="I111" s="33" t="str">
        <f aca="false">IF(F111="","",IFERROR(IF($C111="amount",IF(ABS(VALUE(SUBSTITUTE(SUBSTITUTE(F111&amp;"","$",""),",",""))-$E111)&lt;=0.01,1,0),IF($C111="date",IF(INT(IF(ISNUMBER(F111),F111,DATEVALUE(F111)))=$E111,1,0),IF($C111="number",IF(VALUE(F111&amp;"")=$E111,1,0),IF(SUBSTITUTE(SUBSTITUTE(SUBSTITUTE(SUBSTITUTE(SUBSTITUTE(SUBSTITUTE(SUBSTITUTE(UPPER(F111&amp;""),"(FICTIONAL)","")," ",""),"-",""),".",""),",",""),"#",""),"/","")=SUBSTITUTE(SUBSTITUTE(SUBSTITUTE(SUBSTITUTE(SUBSTITUTE(SUBSTITUTE(SUBSTITUTE(UPPER($E111&amp;""),"(FICTIONAL)","")," ",""),"-",""),".",""),",",""),"#",""),"/",""),1,0)))),0))</f>
        <v/>
      </c>
      <c r="J111" s="33" t="str">
        <f aca="false">IF(G111="","",IFERROR(IF($C111="amount",IF(ABS(VALUE(SUBSTITUTE(SUBSTITUTE(G111&amp;"","$",""),",",""))-$E111)&lt;=0.01,1,0),IF($C111="date",IF(INT(IF(ISNUMBER(G111),G111,DATEVALUE(G111)))=$E111,1,0),IF($C111="number",IF(VALUE(G111&amp;"")=$E111,1,0),IF(SUBSTITUTE(SUBSTITUTE(SUBSTITUTE(SUBSTITUTE(SUBSTITUTE(SUBSTITUTE(SUBSTITUTE(UPPER(G111&amp;""),"(FICTIONAL)","")," ",""),"-",""),".",""),",",""),"#",""),"/","")=SUBSTITUTE(SUBSTITUTE(SUBSTITUTE(SUBSTITUTE(SUBSTITUTE(SUBSTITUTE(SUBSTITUTE(UPPER($E111&amp;""),"(FICTIONAL)","")," ",""),"-",""),".",""),",",""),"#",""),"/",""),1,0)))),0))</f>
        <v/>
      </c>
      <c r="K111" s="33" t="str">
        <f aca="false">IF(H111="","",IFERROR(IF($C111="amount",IF(ABS(VALUE(SUBSTITUTE(SUBSTITUTE(H111&amp;"","$",""),",",""))-$E111)&lt;=0.01,1,0),IF($C111="date",IF(INT(IF(ISNUMBER(H111),H111,DATEVALUE(H111)))=$E111,1,0),IF($C111="number",IF(VALUE(H111&amp;"")=$E111,1,0),IF(SUBSTITUTE(SUBSTITUTE(SUBSTITUTE(SUBSTITUTE(SUBSTITUTE(SUBSTITUTE(SUBSTITUTE(UPPER(H111&amp;""),"(FICTIONAL)","")," ",""),"-",""),".",""),",",""),"#",""),"/","")=SUBSTITUTE(SUBSTITUTE(SUBSTITUTE(SUBSTITUTE(SUBSTITUTE(SUBSTITUTE(SUBSTITUTE(UPPER($E111&amp;""),"(FICTIONAL)","")," ",""),"-",""),".",""),",",""),"#",""),"/",""),1,0)))),0))</f>
        <v/>
      </c>
      <c r="L111" s="34"/>
    </row>
    <row r="112" customFormat="false" ht="15" hidden="false" customHeight="false" outlineLevel="0" collapsed="false">
      <c r="A112" s="31" t="s">
        <v>126</v>
      </c>
      <c r="B112" s="31" t="s">
        <v>81</v>
      </c>
      <c r="C112" s="31" t="s">
        <v>63</v>
      </c>
      <c r="D112" s="31" t="s">
        <v>64</v>
      </c>
      <c r="E112" s="31" t="s">
        <v>132</v>
      </c>
      <c r="F112" s="32"/>
      <c r="G112" s="32"/>
      <c r="H112" s="32"/>
      <c r="I112" s="33" t="str">
        <f aca="false">IF(F112="","",IFERROR(IF($C112="amount",IF(ABS(VALUE(SUBSTITUTE(SUBSTITUTE(F112&amp;"","$",""),",",""))-$E112)&lt;=0.01,1,0),IF($C112="date",IF(INT(IF(ISNUMBER(F112),F112,DATEVALUE(F112)))=$E112,1,0),IF($C112="number",IF(VALUE(F112&amp;"")=$E112,1,0),IF(SUBSTITUTE(SUBSTITUTE(SUBSTITUTE(SUBSTITUTE(SUBSTITUTE(SUBSTITUTE(SUBSTITUTE(UPPER(F112&amp;""),"(FICTIONAL)","")," ",""),"-",""),".",""),",",""),"#",""),"/","")=SUBSTITUTE(SUBSTITUTE(SUBSTITUTE(SUBSTITUTE(SUBSTITUTE(SUBSTITUTE(SUBSTITUTE(UPPER($E112&amp;""),"(FICTIONAL)","")," ",""),"-",""),".",""),",",""),"#",""),"/",""),1,0)))),0))</f>
        <v/>
      </c>
      <c r="J112" s="33" t="str">
        <f aca="false">IF(G112="","",IFERROR(IF($C112="amount",IF(ABS(VALUE(SUBSTITUTE(SUBSTITUTE(G112&amp;"","$",""),",",""))-$E112)&lt;=0.01,1,0),IF($C112="date",IF(INT(IF(ISNUMBER(G112),G112,DATEVALUE(G112)))=$E112,1,0),IF($C112="number",IF(VALUE(G112&amp;"")=$E112,1,0),IF(SUBSTITUTE(SUBSTITUTE(SUBSTITUTE(SUBSTITUTE(SUBSTITUTE(SUBSTITUTE(SUBSTITUTE(UPPER(G112&amp;""),"(FICTIONAL)","")," ",""),"-",""),".",""),",",""),"#",""),"/","")=SUBSTITUTE(SUBSTITUTE(SUBSTITUTE(SUBSTITUTE(SUBSTITUTE(SUBSTITUTE(SUBSTITUTE(UPPER($E112&amp;""),"(FICTIONAL)","")," ",""),"-",""),".",""),",",""),"#",""),"/",""),1,0)))),0))</f>
        <v/>
      </c>
      <c r="K112" s="33" t="str">
        <f aca="false">IF(H112="","",IFERROR(IF($C112="amount",IF(ABS(VALUE(SUBSTITUTE(SUBSTITUTE(H112&amp;"","$",""),",",""))-$E112)&lt;=0.01,1,0),IF($C112="date",IF(INT(IF(ISNUMBER(H112),H112,DATEVALUE(H112)))=$E112,1,0),IF($C112="number",IF(VALUE(H112&amp;"")=$E112,1,0),IF(SUBSTITUTE(SUBSTITUTE(SUBSTITUTE(SUBSTITUTE(SUBSTITUTE(SUBSTITUTE(SUBSTITUTE(UPPER(H112&amp;""),"(FICTIONAL)","")," ",""),"-",""),".",""),",",""),"#",""),"/","")=SUBSTITUTE(SUBSTITUTE(SUBSTITUTE(SUBSTITUTE(SUBSTITUTE(SUBSTITUTE(SUBSTITUTE(UPPER($E112&amp;""),"(FICTIONAL)","")," ",""),"-",""),".",""),",",""),"#",""),"/",""),1,0)))),0))</f>
        <v/>
      </c>
      <c r="L112" s="34"/>
    </row>
    <row r="113" customFormat="false" ht="25.35" hidden="false" customHeight="false" outlineLevel="0" collapsed="false">
      <c r="A113" s="31" t="s">
        <v>133</v>
      </c>
      <c r="B113" s="31" t="s">
        <v>62</v>
      </c>
      <c r="C113" s="31" t="s">
        <v>63</v>
      </c>
      <c r="D113" s="31" t="s">
        <v>64</v>
      </c>
      <c r="E113" s="31" t="s">
        <v>134</v>
      </c>
      <c r="F113" s="32"/>
      <c r="G113" s="32"/>
      <c r="H113" s="32"/>
      <c r="I113" s="33" t="str">
        <f aca="false">IF(F113="","",IFERROR(IF($C113="amount",IF(ABS(VALUE(SUBSTITUTE(SUBSTITUTE(F113&amp;"","$",""),",",""))-$E113)&lt;=0.01,1,0),IF($C113="date",IF(INT(IF(ISNUMBER(F113),F113,DATEVALUE(F113)))=$E113,1,0),IF($C113="number",IF(VALUE(F113&amp;"")=$E113,1,0),IF(SUBSTITUTE(SUBSTITUTE(SUBSTITUTE(SUBSTITUTE(SUBSTITUTE(SUBSTITUTE(SUBSTITUTE(UPPER(F113&amp;""),"(FICTIONAL)","")," ",""),"-",""),".",""),",",""),"#",""),"/","")=SUBSTITUTE(SUBSTITUTE(SUBSTITUTE(SUBSTITUTE(SUBSTITUTE(SUBSTITUTE(SUBSTITUTE(UPPER($E113&amp;""),"(FICTIONAL)","")," ",""),"-",""),".",""),",",""),"#",""),"/",""),1,0)))),0))</f>
        <v/>
      </c>
      <c r="J113" s="33" t="str">
        <f aca="false">IF(G113="","",IFERROR(IF($C113="amount",IF(ABS(VALUE(SUBSTITUTE(SUBSTITUTE(G113&amp;"","$",""),",",""))-$E113)&lt;=0.01,1,0),IF($C113="date",IF(INT(IF(ISNUMBER(G113),G113,DATEVALUE(G113)))=$E113,1,0),IF($C113="number",IF(VALUE(G113&amp;"")=$E113,1,0),IF(SUBSTITUTE(SUBSTITUTE(SUBSTITUTE(SUBSTITUTE(SUBSTITUTE(SUBSTITUTE(SUBSTITUTE(UPPER(G113&amp;""),"(FICTIONAL)","")," ",""),"-",""),".",""),",",""),"#",""),"/","")=SUBSTITUTE(SUBSTITUTE(SUBSTITUTE(SUBSTITUTE(SUBSTITUTE(SUBSTITUTE(SUBSTITUTE(UPPER($E113&amp;""),"(FICTIONAL)","")," ",""),"-",""),".",""),",",""),"#",""),"/",""),1,0)))),0))</f>
        <v/>
      </c>
      <c r="K113" s="33" t="str">
        <f aca="false">IF(H113="","",IFERROR(IF($C113="amount",IF(ABS(VALUE(SUBSTITUTE(SUBSTITUTE(H113&amp;"","$",""),",",""))-$E113)&lt;=0.01,1,0),IF($C113="date",IF(INT(IF(ISNUMBER(H113),H113,DATEVALUE(H113)))=$E113,1,0),IF($C113="number",IF(VALUE(H113&amp;"")=$E113,1,0),IF(SUBSTITUTE(SUBSTITUTE(SUBSTITUTE(SUBSTITUTE(SUBSTITUTE(SUBSTITUTE(SUBSTITUTE(UPPER(H113&amp;""),"(FICTIONAL)","")," ",""),"-",""),".",""),",",""),"#",""),"/","")=SUBSTITUTE(SUBSTITUTE(SUBSTITUTE(SUBSTITUTE(SUBSTITUTE(SUBSTITUTE(SUBSTITUTE(UPPER($E113&amp;""),"(FICTIONAL)","")," ",""),"-",""),".",""),",",""),"#",""),"/",""),1,0)))),0))</f>
        <v/>
      </c>
      <c r="L113" s="34"/>
    </row>
    <row r="114" customFormat="false" ht="15" hidden="false" customHeight="false" outlineLevel="0" collapsed="false">
      <c r="A114" s="31" t="s">
        <v>133</v>
      </c>
      <c r="B114" s="31" t="s">
        <v>66</v>
      </c>
      <c r="C114" s="31" t="s">
        <v>63</v>
      </c>
      <c r="D114" s="31" t="s">
        <v>64</v>
      </c>
      <c r="E114" s="31" t="s">
        <v>135</v>
      </c>
      <c r="F114" s="32"/>
      <c r="G114" s="32"/>
      <c r="H114" s="32"/>
      <c r="I114" s="33" t="str">
        <f aca="false">IF(F114="","",IFERROR(IF($C114="amount",IF(ABS(VALUE(SUBSTITUTE(SUBSTITUTE(F114&amp;"","$",""),",",""))-$E114)&lt;=0.01,1,0),IF($C114="date",IF(INT(IF(ISNUMBER(F114),F114,DATEVALUE(F114)))=$E114,1,0),IF($C114="number",IF(VALUE(F114&amp;"")=$E114,1,0),IF(SUBSTITUTE(SUBSTITUTE(SUBSTITUTE(SUBSTITUTE(SUBSTITUTE(SUBSTITUTE(SUBSTITUTE(UPPER(F114&amp;""),"(FICTIONAL)","")," ",""),"-",""),".",""),",",""),"#",""),"/","")=SUBSTITUTE(SUBSTITUTE(SUBSTITUTE(SUBSTITUTE(SUBSTITUTE(SUBSTITUTE(SUBSTITUTE(UPPER($E114&amp;""),"(FICTIONAL)","")," ",""),"-",""),".",""),",",""),"#",""),"/",""),1,0)))),0))</f>
        <v/>
      </c>
      <c r="J114" s="33" t="str">
        <f aca="false">IF(G114="","",IFERROR(IF($C114="amount",IF(ABS(VALUE(SUBSTITUTE(SUBSTITUTE(G114&amp;"","$",""),",",""))-$E114)&lt;=0.01,1,0),IF($C114="date",IF(INT(IF(ISNUMBER(G114),G114,DATEVALUE(G114)))=$E114,1,0),IF($C114="number",IF(VALUE(G114&amp;"")=$E114,1,0),IF(SUBSTITUTE(SUBSTITUTE(SUBSTITUTE(SUBSTITUTE(SUBSTITUTE(SUBSTITUTE(SUBSTITUTE(UPPER(G114&amp;""),"(FICTIONAL)","")," ",""),"-",""),".",""),",",""),"#",""),"/","")=SUBSTITUTE(SUBSTITUTE(SUBSTITUTE(SUBSTITUTE(SUBSTITUTE(SUBSTITUTE(SUBSTITUTE(UPPER($E114&amp;""),"(FICTIONAL)","")," ",""),"-",""),".",""),",",""),"#",""),"/",""),1,0)))),0))</f>
        <v/>
      </c>
      <c r="K114" s="33" t="str">
        <f aca="false">IF(H114="","",IFERROR(IF($C114="amount",IF(ABS(VALUE(SUBSTITUTE(SUBSTITUTE(H114&amp;"","$",""),",",""))-$E114)&lt;=0.01,1,0),IF($C114="date",IF(INT(IF(ISNUMBER(H114),H114,DATEVALUE(H114)))=$E114,1,0),IF($C114="number",IF(VALUE(H114&amp;"")=$E114,1,0),IF(SUBSTITUTE(SUBSTITUTE(SUBSTITUTE(SUBSTITUTE(SUBSTITUTE(SUBSTITUTE(SUBSTITUTE(UPPER(H114&amp;""),"(FICTIONAL)","")," ",""),"-",""),".",""),",",""),"#",""),"/","")=SUBSTITUTE(SUBSTITUTE(SUBSTITUTE(SUBSTITUTE(SUBSTITUTE(SUBSTITUTE(SUBSTITUTE(UPPER($E114&amp;""),"(FICTIONAL)","")," ",""),"-",""),".",""),",",""),"#",""),"/",""),1,0)))),0))</f>
        <v/>
      </c>
      <c r="L114" s="34"/>
    </row>
    <row r="115" customFormat="false" ht="15" hidden="false" customHeight="false" outlineLevel="0" collapsed="false">
      <c r="A115" s="31" t="s">
        <v>133</v>
      </c>
      <c r="B115" s="31" t="s">
        <v>68</v>
      </c>
      <c r="C115" s="31" t="s">
        <v>69</v>
      </c>
      <c r="D115" s="31" t="s">
        <v>64</v>
      </c>
      <c r="E115" s="35" t="n">
        <v>46368</v>
      </c>
      <c r="F115" s="32"/>
      <c r="G115" s="32"/>
      <c r="H115" s="32"/>
      <c r="I115" s="33" t="str">
        <f aca="false">IF(F115="","",IFERROR(IF($C115="amount",IF(ABS(VALUE(SUBSTITUTE(SUBSTITUTE(F115&amp;"","$",""),",",""))-$E115)&lt;=0.01,1,0),IF($C115="date",IF(INT(IF(ISNUMBER(F115),F115,DATEVALUE(F115)))=$E115,1,0),IF($C115="number",IF(VALUE(F115&amp;"")=$E115,1,0),IF(SUBSTITUTE(SUBSTITUTE(SUBSTITUTE(SUBSTITUTE(SUBSTITUTE(SUBSTITUTE(SUBSTITUTE(UPPER(F115&amp;""),"(FICTIONAL)","")," ",""),"-",""),".",""),",",""),"#",""),"/","")=SUBSTITUTE(SUBSTITUTE(SUBSTITUTE(SUBSTITUTE(SUBSTITUTE(SUBSTITUTE(SUBSTITUTE(UPPER($E115&amp;""),"(FICTIONAL)","")," ",""),"-",""),".",""),",",""),"#",""),"/",""),1,0)))),0))</f>
        <v/>
      </c>
      <c r="J115" s="33" t="str">
        <f aca="false">IF(G115="","",IFERROR(IF($C115="amount",IF(ABS(VALUE(SUBSTITUTE(SUBSTITUTE(G115&amp;"","$",""),",",""))-$E115)&lt;=0.01,1,0),IF($C115="date",IF(INT(IF(ISNUMBER(G115),G115,DATEVALUE(G115)))=$E115,1,0),IF($C115="number",IF(VALUE(G115&amp;"")=$E115,1,0),IF(SUBSTITUTE(SUBSTITUTE(SUBSTITUTE(SUBSTITUTE(SUBSTITUTE(SUBSTITUTE(SUBSTITUTE(UPPER(G115&amp;""),"(FICTIONAL)","")," ",""),"-",""),".",""),",",""),"#",""),"/","")=SUBSTITUTE(SUBSTITUTE(SUBSTITUTE(SUBSTITUTE(SUBSTITUTE(SUBSTITUTE(SUBSTITUTE(UPPER($E115&amp;""),"(FICTIONAL)","")," ",""),"-",""),".",""),",",""),"#",""),"/",""),1,0)))),0))</f>
        <v/>
      </c>
      <c r="K115" s="33" t="str">
        <f aca="false">IF(H115="","",IFERROR(IF($C115="amount",IF(ABS(VALUE(SUBSTITUTE(SUBSTITUTE(H115&amp;"","$",""),",",""))-$E115)&lt;=0.01,1,0),IF($C115="date",IF(INT(IF(ISNUMBER(H115),H115,DATEVALUE(H115)))=$E115,1,0),IF($C115="number",IF(VALUE(H115&amp;"")=$E115,1,0),IF(SUBSTITUTE(SUBSTITUTE(SUBSTITUTE(SUBSTITUTE(SUBSTITUTE(SUBSTITUTE(SUBSTITUTE(UPPER(H115&amp;""),"(FICTIONAL)","")," ",""),"-",""),".",""),",",""),"#",""),"/","")=SUBSTITUTE(SUBSTITUTE(SUBSTITUTE(SUBSTITUTE(SUBSTITUTE(SUBSTITUTE(SUBSTITUTE(UPPER($E115&amp;""),"(FICTIONAL)","")," ",""),"-",""),".",""),",",""),"#",""),"/",""),1,0)))),0))</f>
        <v/>
      </c>
      <c r="L115" s="34"/>
    </row>
    <row r="116" customFormat="false" ht="15" hidden="false" customHeight="false" outlineLevel="0" collapsed="false">
      <c r="A116" s="31" t="s">
        <v>133</v>
      </c>
      <c r="B116" s="31" t="s">
        <v>20</v>
      </c>
      <c r="C116" s="31" t="s">
        <v>69</v>
      </c>
      <c r="D116" s="31" t="s">
        <v>70</v>
      </c>
      <c r="E116" s="35" t="n">
        <v>46389</v>
      </c>
      <c r="F116" s="32"/>
      <c r="G116" s="32"/>
      <c r="H116" s="32"/>
      <c r="I116" s="33" t="str">
        <f aca="false">IF(F116="","",IFERROR(IF($C116="amount",IF(ABS(VALUE(SUBSTITUTE(SUBSTITUTE(F116&amp;"","$",""),",",""))-$E116)&lt;=0.01,1,0),IF($C116="date",IF(INT(IF(ISNUMBER(F116),F116,DATEVALUE(F116)))=$E116,1,0),IF($C116="number",IF(VALUE(F116&amp;"")=$E116,1,0),IF(SUBSTITUTE(SUBSTITUTE(SUBSTITUTE(SUBSTITUTE(SUBSTITUTE(SUBSTITUTE(SUBSTITUTE(UPPER(F116&amp;""),"(FICTIONAL)","")," ",""),"-",""),".",""),",",""),"#",""),"/","")=SUBSTITUTE(SUBSTITUTE(SUBSTITUTE(SUBSTITUTE(SUBSTITUTE(SUBSTITUTE(SUBSTITUTE(UPPER($E116&amp;""),"(FICTIONAL)","")," ",""),"-",""),".",""),",",""),"#",""),"/",""),1,0)))),0))</f>
        <v/>
      </c>
      <c r="J116" s="33" t="str">
        <f aca="false">IF(G116="","",IFERROR(IF($C116="amount",IF(ABS(VALUE(SUBSTITUTE(SUBSTITUTE(G116&amp;"","$",""),",",""))-$E116)&lt;=0.01,1,0),IF($C116="date",IF(INT(IF(ISNUMBER(G116),G116,DATEVALUE(G116)))=$E116,1,0),IF($C116="number",IF(VALUE(G116&amp;"")=$E116,1,0),IF(SUBSTITUTE(SUBSTITUTE(SUBSTITUTE(SUBSTITUTE(SUBSTITUTE(SUBSTITUTE(SUBSTITUTE(UPPER(G116&amp;""),"(FICTIONAL)","")," ",""),"-",""),".",""),",",""),"#",""),"/","")=SUBSTITUTE(SUBSTITUTE(SUBSTITUTE(SUBSTITUTE(SUBSTITUTE(SUBSTITUTE(SUBSTITUTE(UPPER($E116&amp;""),"(FICTIONAL)","")," ",""),"-",""),".",""),",",""),"#",""),"/",""),1,0)))),0))</f>
        <v/>
      </c>
      <c r="K116" s="33" t="str">
        <f aca="false">IF(H116="","",IFERROR(IF($C116="amount",IF(ABS(VALUE(SUBSTITUTE(SUBSTITUTE(H116&amp;"","$",""),",",""))-$E116)&lt;=0.01,1,0),IF($C116="date",IF(INT(IF(ISNUMBER(H116),H116,DATEVALUE(H116)))=$E116,1,0),IF($C116="number",IF(VALUE(H116&amp;"")=$E116,1,0),IF(SUBSTITUTE(SUBSTITUTE(SUBSTITUTE(SUBSTITUTE(SUBSTITUTE(SUBSTITUTE(SUBSTITUTE(UPPER(H116&amp;""),"(FICTIONAL)","")," ",""),"-",""),".",""),",",""),"#",""),"/","")=SUBSTITUTE(SUBSTITUTE(SUBSTITUTE(SUBSTITUTE(SUBSTITUTE(SUBSTITUTE(SUBSTITUTE(UPPER($E116&amp;""),"(FICTIONAL)","")," ",""),"-",""),".",""),",",""),"#",""),"/",""),1,0)))),0))</f>
        <v/>
      </c>
      <c r="L116" s="34"/>
    </row>
    <row r="117" customFormat="false" ht="15" hidden="false" customHeight="false" outlineLevel="0" collapsed="false">
      <c r="A117" s="31" t="s">
        <v>133</v>
      </c>
      <c r="B117" s="31" t="s">
        <v>71</v>
      </c>
      <c r="C117" s="31" t="s">
        <v>63</v>
      </c>
      <c r="D117" s="31" t="s">
        <v>64</v>
      </c>
      <c r="E117" s="31" t="s">
        <v>136</v>
      </c>
      <c r="F117" s="32"/>
      <c r="G117" s="32"/>
      <c r="H117" s="32"/>
      <c r="I117" s="33" t="str">
        <f aca="false">IF(F117="","",IFERROR(IF($C117="amount",IF(ABS(VALUE(SUBSTITUTE(SUBSTITUTE(F117&amp;"","$",""),",",""))-$E117)&lt;=0.01,1,0),IF($C117="date",IF(INT(IF(ISNUMBER(F117),F117,DATEVALUE(F117)))=$E117,1,0),IF($C117="number",IF(VALUE(F117&amp;"")=$E117,1,0),IF(SUBSTITUTE(SUBSTITUTE(SUBSTITUTE(SUBSTITUTE(SUBSTITUTE(SUBSTITUTE(SUBSTITUTE(UPPER(F117&amp;""),"(FICTIONAL)","")," ",""),"-",""),".",""),",",""),"#",""),"/","")=SUBSTITUTE(SUBSTITUTE(SUBSTITUTE(SUBSTITUTE(SUBSTITUTE(SUBSTITUTE(SUBSTITUTE(UPPER($E117&amp;""),"(FICTIONAL)","")," ",""),"-",""),".",""),",",""),"#",""),"/",""),1,0)))),0))</f>
        <v/>
      </c>
      <c r="J117" s="33" t="str">
        <f aca="false">IF(G117="","",IFERROR(IF($C117="amount",IF(ABS(VALUE(SUBSTITUTE(SUBSTITUTE(G117&amp;"","$",""),",",""))-$E117)&lt;=0.01,1,0),IF($C117="date",IF(INT(IF(ISNUMBER(G117),G117,DATEVALUE(G117)))=$E117,1,0),IF($C117="number",IF(VALUE(G117&amp;"")=$E117,1,0),IF(SUBSTITUTE(SUBSTITUTE(SUBSTITUTE(SUBSTITUTE(SUBSTITUTE(SUBSTITUTE(SUBSTITUTE(UPPER(G117&amp;""),"(FICTIONAL)","")," ",""),"-",""),".",""),",",""),"#",""),"/","")=SUBSTITUTE(SUBSTITUTE(SUBSTITUTE(SUBSTITUTE(SUBSTITUTE(SUBSTITUTE(SUBSTITUTE(UPPER($E117&amp;""),"(FICTIONAL)","")," ",""),"-",""),".",""),",",""),"#",""),"/",""),1,0)))),0))</f>
        <v/>
      </c>
      <c r="K117" s="33" t="str">
        <f aca="false">IF(H117="","",IFERROR(IF($C117="amount",IF(ABS(VALUE(SUBSTITUTE(SUBSTITUTE(H117&amp;"","$",""),",",""))-$E117)&lt;=0.01,1,0),IF($C117="date",IF(INT(IF(ISNUMBER(H117),H117,DATEVALUE(H117)))=$E117,1,0),IF($C117="number",IF(VALUE(H117&amp;"")=$E117,1,0),IF(SUBSTITUTE(SUBSTITUTE(SUBSTITUTE(SUBSTITUTE(SUBSTITUTE(SUBSTITUTE(SUBSTITUTE(UPPER(H117&amp;""),"(FICTIONAL)","")," ",""),"-",""),".",""),",",""),"#",""),"/","")=SUBSTITUTE(SUBSTITUTE(SUBSTITUTE(SUBSTITUTE(SUBSTITUTE(SUBSTITUTE(SUBSTITUTE(UPPER($E117&amp;""),"(FICTIONAL)","")," ",""),"-",""),".",""),",",""),"#",""),"/",""),1,0)))),0))</f>
        <v/>
      </c>
      <c r="L117" s="34"/>
    </row>
    <row r="118" customFormat="false" ht="25.35" hidden="false" customHeight="false" outlineLevel="0" collapsed="false">
      <c r="A118" s="31" t="s">
        <v>133</v>
      </c>
      <c r="B118" s="31" t="s">
        <v>24</v>
      </c>
      <c r="C118" s="31" t="s">
        <v>63</v>
      </c>
      <c r="D118" s="31" t="s">
        <v>70</v>
      </c>
      <c r="E118" s="31" t="s">
        <v>94</v>
      </c>
      <c r="F118" s="32"/>
      <c r="G118" s="32"/>
      <c r="H118" s="32"/>
      <c r="I118" s="33" t="str">
        <f aca="false">IF(F118="","",IFERROR(IF($C118="amount",IF(ABS(VALUE(SUBSTITUTE(SUBSTITUTE(F118&amp;"","$",""),",",""))-$E118)&lt;=0.01,1,0),IF($C118="date",IF(INT(IF(ISNUMBER(F118),F118,DATEVALUE(F118)))=$E118,1,0),IF($C118="number",IF(VALUE(F118&amp;"")=$E118,1,0),IF(SUBSTITUTE(SUBSTITUTE(SUBSTITUTE(SUBSTITUTE(SUBSTITUTE(SUBSTITUTE(SUBSTITUTE(UPPER(F118&amp;""),"(FICTIONAL)","")," ",""),"-",""),".",""),",",""),"#",""),"/","")=SUBSTITUTE(SUBSTITUTE(SUBSTITUTE(SUBSTITUTE(SUBSTITUTE(SUBSTITUTE(SUBSTITUTE(UPPER($E118&amp;""),"(FICTIONAL)","")," ",""),"-",""),".",""),",",""),"#",""),"/",""),1,0)))),0))</f>
        <v/>
      </c>
      <c r="J118" s="33" t="str">
        <f aca="false">IF(G118="","",IFERROR(IF($C118="amount",IF(ABS(VALUE(SUBSTITUTE(SUBSTITUTE(G118&amp;"","$",""),",",""))-$E118)&lt;=0.01,1,0),IF($C118="date",IF(INT(IF(ISNUMBER(G118),G118,DATEVALUE(G118)))=$E118,1,0),IF($C118="number",IF(VALUE(G118&amp;"")=$E118,1,0),IF(SUBSTITUTE(SUBSTITUTE(SUBSTITUTE(SUBSTITUTE(SUBSTITUTE(SUBSTITUTE(SUBSTITUTE(UPPER(G118&amp;""),"(FICTIONAL)","")," ",""),"-",""),".",""),",",""),"#",""),"/","")=SUBSTITUTE(SUBSTITUTE(SUBSTITUTE(SUBSTITUTE(SUBSTITUTE(SUBSTITUTE(SUBSTITUTE(UPPER($E118&amp;""),"(FICTIONAL)","")," ",""),"-",""),".",""),",",""),"#",""),"/",""),1,0)))),0))</f>
        <v/>
      </c>
      <c r="K118" s="33" t="str">
        <f aca="false">IF(H118="","",IFERROR(IF($C118="amount",IF(ABS(VALUE(SUBSTITUTE(SUBSTITUTE(H118&amp;"","$",""),",",""))-$E118)&lt;=0.01,1,0),IF($C118="date",IF(INT(IF(ISNUMBER(H118),H118,DATEVALUE(H118)))=$E118,1,0),IF($C118="number",IF(VALUE(H118&amp;"")=$E118,1,0),IF(SUBSTITUTE(SUBSTITUTE(SUBSTITUTE(SUBSTITUTE(SUBSTITUTE(SUBSTITUTE(SUBSTITUTE(UPPER(H118&amp;""),"(FICTIONAL)","")," ",""),"-",""),".",""),",",""),"#",""),"/","")=SUBSTITUTE(SUBSTITUTE(SUBSTITUTE(SUBSTITUTE(SUBSTITUTE(SUBSTITUTE(SUBSTITUTE(UPPER($E118&amp;""),"(FICTIONAL)","")," ",""),"-",""),".",""),",",""),"#",""),"/",""),1,0)))),0))</f>
        <v/>
      </c>
      <c r="L118" s="34"/>
    </row>
    <row r="119" customFormat="false" ht="15" hidden="false" customHeight="false" outlineLevel="0" collapsed="false">
      <c r="A119" s="31" t="s">
        <v>133</v>
      </c>
      <c r="B119" s="31" t="s">
        <v>26</v>
      </c>
      <c r="C119" s="31" t="s">
        <v>63</v>
      </c>
      <c r="D119" s="31" t="s">
        <v>70</v>
      </c>
      <c r="E119" s="31" t="s">
        <v>137</v>
      </c>
      <c r="F119" s="32"/>
      <c r="G119" s="32"/>
      <c r="H119" s="32"/>
      <c r="I119" s="33" t="str">
        <f aca="false">IF(F119="","",IFERROR(IF($C119="amount",IF(ABS(VALUE(SUBSTITUTE(SUBSTITUTE(F119&amp;"","$",""),",",""))-$E119)&lt;=0.01,1,0),IF($C119="date",IF(INT(IF(ISNUMBER(F119),F119,DATEVALUE(F119)))=$E119,1,0),IF($C119="number",IF(VALUE(F119&amp;"")=$E119,1,0),IF(SUBSTITUTE(SUBSTITUTE(SUBSTITUTE(SUBSTITUTE(SUBSTITUTE(SUBSTITUTE(SUBSTITUTE(UPPER(F119&amp;""),"(FICTIONAL)","")," ",""),"-",""),".",""),",",""),"#",""),"/","")=SUBSTITUTE(SUBSTITUTE(SUBSTITUTE(SUBSTITUTE(SUBSTITUTE(SUBSTITUTE(SUBSTITUTE(UPPER($E119&amp;""),"(FICTIONAL)","")," ",""),"-",""),".",""),",",""),"#",""),"/",""),1,0)))),0))</f>
        <v/>
      </c>
      <c r="J119" s="33" t="str">
        <f aca="false">IF(G119="","",IFERROR(IF($C119="amount",IF(ABS(VALUE(SUBSTITUTE(SUBSTITUTE(G119&amp;"","$",""),",",""))-$E119)&lt;=0.01,1,0),IF($C119="date",IF(INT(IF(ISNUMBER(G119),G119,DATEVALUE(G119)))=$E119,1,0),IF($C119="number",IF(VALUE(G119&amp;"")=$E119,1,0),IF(SUBSTITUTE(SUBSTITUTE(SUBSTITUTE(SUBSTITUTE(SUBSTITUTE(SUBSTITUTE(SUBSTITUTE(UPPER(G119&amp;""),"(FICTIONAL)","")," ",""),"-",""),".",""),",",""),"#",""),"/","")=SUBSTITUTE(SUBSTITUTE(SUBSTITUTE(SUBSTITUTE(SUBSTITUTE(SUBSTITUTE(SUBSTITUTE(UPPER($E119&amp;""),"(FICTIONAL)","")," ",""),"-",""),".",""),",",""),"#",""),"/",""),1,0)))),0))</f>
        <v/>
      </c>
      <c r="K119" s="33" t="str">
        <f aca="false">IF(H119="","",IFERROR(IF($C119="amount",IF(ABS(VALUE(SUBSTITUTE(SUBSTITUTE(H119&amp;"","$",""),",",""))-$E119)&lt;=0.01,1,0),IF($C119="date",IF(INT(IF(ISNUMBER(H119),H119,DATEVALUE(H119)))=$E119,1,0),IF($C119="number",IF(VALUE(H119&amp;"")=$E119,1,0),IF(SUBSTITUTE(SUBSTITUTE(SUBSTITUTE(SUBSTITUTE(SUBSTITUTE(SUBSTITUTE(SUBSTITUTE(UPPER(H119&amp;""),"(FICTIONAL)","")," ",""),"-",""),".",""),",",""),"#",""),"/","")=SUBSTITUTE(SUBSTITUTE(SUBSTITUTE(SUBSTITUTE(SUBSTITUTE(SUBSTITUTE(SUBSTITUTE(UPPER($E119&amp;""),"(FICTIONAL)","")," ",""),"-",""),".",""),",",""),"#",""),"/",""),1,0)))),0))</f>
        <v/>
      </c>
      <c r="L119" s="34"/>
    </row>
    <row r="120" customFormat="false" ht="15" hidden="false" customHeight="false" outlineLevel="0" collapsed="false">
      <c r="A120" s="31" t="s">
        <v>133</v>
      </c>
      <c r="B120" s="31" t="s">
        <v>27</v>
      </c>
      <c r="C120" s="31" t="s">
        <v>75</v>
      </c>
      <c r="D120" s="31" t="s">
        <v>70</v>
      </c>
      <c r="E120" s="31" t="n">
        <v>3</v>
      </c>
      <c r="F120" s="32"/>
      <c r="G120" s="32"/>
      <c r="H120" s="32"/>
      <c r="I120" s="33" t="str">
        <f aca="false">IF(F120="","",IFERROR(IF($C120="amount",IF(ABS(VALUE(SUBSTITUTE(SUBSTITUTE(F120&amp;"","$",""),",",""))-$E120)&lt;=0.01,1,0),IF($C120="date",IF(INT(IF(ISNUMBER(F120),F120,DATEVALUE(F120)))=$E120,1,0),IF($C120="number",IF(VALUE(F120&amp;"")=$E120,1,0),IF(SUBSTITUTE(SUBSTITUTE(SUBSTITUTE(SUBSTITUTE(SUBSTITUTE(SUBSTITUTE(SUBSTITUTE(UPPER(F120&amp;""),"(FICTIONAL)","")," ",""),"-",""),".",""),",",""),"#",""),"/","")=SUBSTITUTE(SUBSTITUTE(SUBSTITUTE(SUBSTITUTE(SUBSTITUTE(SUBSTITUTE(SUBSTITUTE(UPPER($E120&amp;""),"(FICTIONAL)","")," ",""),"-",""),".",""),",",""),"#",""),"/",""),1,0)))),0))</f>
        <v/>
      </c>
      <c r="J120" s="33" t="str">
        <f aca="false">IF(G120="","",IFERROR(IF($C120="amount",IF(ABS(VALUE(SUBSTITUTE(SUBSTITUTE(G120&amp;"","$",""),",",""))-$E120)&lt;=0.01,1,0),IF($C120="date",IF(INT(IF(ISNUMBER(G120),G120,DATEVALUE(G120)))=$E120,1,0),IF($C120="number",IF(VALUE(G120&amp;"")=$E120,1,0),IF(SUBSTITUTE(SUBSTITUTE(SUBSTITUTE(SUBSTITUTE(SUBSTITUTE(SUBSTITUTE(SUBSTITUTE(UPPER(G120&amp;""),"(FICTIONAL)","")," ",""),"-",""),".",""),",",""),"#",""),"/","")=SUBSTITUTE(SUBSTITUTE(SUBSTITUTE(SUBSTITUTE(SUBSTITUTE(SUBSTITUTE(SUBSTITUTE(UPPER($E120&amp;""),"(FICTIONAL)","")," ",""),"-",""),".",""),",",""),"#",""),"/",""),1,0)))),0))</f>
        <v/>
      </c>
      <c r="K120" s="33" t="str">
        <f aca="false">IF(H120="","",IFERROR(IF($C120="amount",IF(ABS(VALUE(SUBSTITUTE(SUBSTITUTE(H120&amp;"","$",""),",",""))-$E120)&lt;=0.01,1,0),IF($C120="date",IF(INT(IF(ISNUMBER(H120),H120,DATEVALUE(H120)))=$E120,1,0),IF($C120="number",IF(VALUE(H120&amp;"")=$E120,1,0),IF(SUBSTITUTE(SUBSTITUTE(SUBSTITUTE(SUBSTITUTE(SUBSTITUTE(SUBSTITUTE(SUBSTITUTE(UPPER(H120&amp;""),"(FICTIONAL)","")," ",""),"-",""),".",""),",",""),"#",""),"/","")=SUBSTITUTE(SUBSTITUTE(SUBSTITUTE(SUBSTITUTE(SUBSTITUTE(SUBSTITUTE(SUBSTITUTE(UPPER($E120&amp;""),"(FICTIONAL)","")," ",""),"-",""),".",""),",",""),"#",""),"/",""),1,0)))),0))</f>
        <v/>
      </c>
      <c r="L120" s="34"/>
    </row>
    <row r="121" customFormat="false" ht="15" hidden="false" customHeight="false" outlineLevel="0" collapsed="false">
      <c r="A121" s="31" t="s">
        <v>133</v>
      </c>
      <c r="B121" s="31" t="s">
        <v>29</v>
      </c>
      <c r="C121" s="31" t="s">
        <v>63</v>
      </c>
      <c r="D121" s="31" t="s">
        <v>70</v>
      </c>
      <c r="E121" s="31" t="s">
        <v>138</v>
      </c>
      <c r="F121" s="32"/>
      <c r="G121" s="32"/>
      <c r="H121" s="32"/>
      <c r="I121" s="33" t="str">
        <f aca="false">IF(F121="","",IFERROR(IF($C121="amount",IF(ABS(VALUE(SUBSTITUTE(SUBSTITUTE(F121&amp;"","$",""),",",""))-$E121)&lt;=0.01,1,0),IF($C121="date",IF(INT(IF(ISNUMBER(F121),F121,DATEVALUE(F121)))=$E121,1,0),IF($C121="number",IF(VALUE(F121&amp;"")=$E121,1,0),IF(SUBSTITUTE(SUBSTITUTE(SUBSTITUTE(SUBSTITUTE(SUBSTITUTE(SUBSTITUTE(SUBSTITUTE(UPPER(F121&amp;""),"(FICTIONAL)","")," ",""),"-",""),".",""),",",""),"#",""),"/","")=SUBSTITUTE(SUBSTITUTE(SUBSTITUTE(SUBSTITUTE(SUBSTITUTE(SUBSTITUTE(SUBSTITUTE(UPPER($E121&amp;""),"(FICTIONAL)","")," ",""),"-",""),".",""),",",""),"#",""),"/",""),1,0)))),0))</f>
        <v/>
      </c>
      <c r="J121" s="33" t="str">
        <f aca="false">IF(G121="","",IFERROR(IF($C121="amount",IF(ABS(VALUE(SUBSTITUTE(SUBSTITUTE(G121&amp;"","$",""),",",""))-$E121)&lt;=0.01,1,0),IF($C121="date",IF(INT(IF(ISNUMBER(G121),G121,DATEVALUE(G121)))=$E121,1,0),IF($C121="number",IF(VALUE(G121&amp;"")=$E121,1,0),IF(SUBSTITUTE(SUBSTITUTE(SUBSTITUTE(SUBSTITUTE(SUBSTITUTE(SUBSTITUTE(SUBSTITUTE(UPPER(G121&amp;""),"(FICTIONAL)","")," ",""),"-",""),".",""),",",""),"#",""),"/","")=SUBSTITUTE(SUBSTITUTE(SUBSTITUTE(SUBSTITUTE(SUBSTITUTE(SUBSTITUTE(SUBSTITUTE(UPPER($E121&amp;""),"(FICTIONAL)","")," ",""),"-",""),".",""),",",""),"#",""),"/",""),1,0)))),0))</f>
        <v/>
      </c>
      <c r="K121" s="33" t="str">
        <f aca="false">IF(H121="","",IFERROR(IF($C121="amount",IF(ABS(VALUE(SUBSTITUTE(SUBSTITUTE(H121&amp;"","$",""),",",""))-$E121)&lt;=0.01,1,0),IF($C121="date",IF(INT(IF(ISNUMBER(H121),H121,DATEVALUE(H121)))=$E121,1,0),IF($C121="number",IF(VALUE(H121&amp;"")=$E121,1,0),IF(SUBSTITUTE(SUBSTITUTE(SUBSTITUTE(SUBSTITUTE(SUBSTITUTE(SUBSTITUTE(SUBSTITUTE(UPPER(H121&amp;""),"(FICTIONAL)","")," ",""),"-",""),".",""),",",""),"#",""),"/","")=SUBSTITUTE(SUBSTITUTE(SUBSTITUTE(SUBSTITUTE(SUBSTITUTE(SUBSTITUTE(SUBSTITUTE(UPPER($E121&amp;""),"(FICTIONAL)","")," ",""),"-",""),".",""),",",""),"#",""),"/",""),1,0)))),0))</f>
        <v/>
      </c>
      <c r="L121" s="34"/>
    </row>
    <row r="122" customFormat="false" ht="15" hidden="false" customHeight="false" outlineLevel="0" collapsed="false">
      <c r="A122" s="31" t="s">
        <v>133</v>
      </c>
      <c r="B122" s="31" t="s">
        <v>77</v>
      </c>
      <c r="C122" s="31" t="s">
        <v>78</v>
      </c>
      <c r="D122" s="31" t="s">
        <v>64</v>
      </c>
      <c r="E122" s="36" t="n">
        <v>704.67</v>
      </c>
      <c r="F122" s="32"/>
      <c r="G122" s="32"/>
      <c r="H122" s="32"/>
      <c r="I122" s="33" t="str">
        <f aca="false">IF(F122="","",IFERROR(IF($C122="amount",IF(ABS(VALUE(SUBSTITUTE(SUBSTITUTE(F122&amp;"","$",""),",",""))-$E122)&lt;=0.01,1,0),IF($C122="date",IF(INT(IF(ISNUMBER(F122),F122,DATEVALUE(F122)))=$E122,1,0),IF($C122="number",IF(VALUE(F122&amp;"")=$E122,1,0),IF(SUBSTITUTE(SUBSTITUTE(SUBSTITUTE(SUBSTITUTE(SUBSTITUTE(SUBSTITUTE(SUBSTITUTE(UPPER(F122&amp;""),"(FICTIONAL)","")," ",""),"-",""),".",""),",",""),"#",""),"/","")=SUBSTITUTE(SUBSTITUTE(SUBSTITUTE(SUBSTITUTE(SUBSTITUTE(SUBSTITUTE(SUBSTITUTE(UPPER($E122&amp;""),"(FICTIONAL)","")," ",""),"-",""),".",""),",",""),"#",""),"/",""),1,0)))),0))</f>
        <v/>
      </c>
      <c r="J122" s="33" t="str">
        <f aca="false">IF(G122="","",IFERROR(IF($C122="amount",IF(ABS(VALUE(SUBSTITUTE(SUBSTITUTE(G122&amp;"","$",""),",",""))-$E122)&lt;=0.01,1,0),IF($C122="date",IF(INT(IF(ISNUMBER(G122),G122,DATEVALUE(G122)))=$E122,1,0),IF($C122="number",IF(VALUE(G122&amp;"")=$E122,1,0),IF(SUBSTITUTE(SUBSTITUTE(SUBSTITUTE(SUBSTITUTE(SUBSTITUTE(SUBSTITUTE(SUBSTITUTE(UPPER(G122&amp;""),"(FICTIONAL)","")," ",""),"-",""),".",""),",",""),"#",""),"/","")=SUBSTITUTE(SUBSTITUTE(SUBSTITUTE(SUBSTITUTE(SUBSTITUTE(SUBSTITUTE(SUBSTITUTE(UPPER($E122&amp;""),"(FICTIONAL)","")," ",""),"-",""),".",""),",",""),"#",""),"/",""),1,0)))),0))</f>
        <v/>
      </c>
      <c r="K122" s="33" t="str">
        <f aca="false">IF(H122="","",IFERROR(IF($C122="amount",IF(ABS(VALUE(SUBSTITUTE(SUBSTITUTE(H122&amp;"","$",""),",",""))-$E122)&lt;=0.01,1,0),IF($C122="date",IF(INT(IF(ISNUMBER(H122),H122,DATEVALUE(H122)))=$E122,1,0),IF($C122="number",IF(VALUE(H122&amp;"")=$E122,1,0),IF(SUBSTITUTE(SUBSTITUTE(SUBSTITUTE(SUBSTITUTE(SUBSTITUTE(SUBSTITUTE(SUBSTITUTE(UPPER(H122&amp;""),"(FICTIONAL)","")," ",""),"-",""),".",""),",",""),"#",""),"/","")=SUBSTITUTE(SUBSTITUTE(SUBSTITUTE(SUBSTITUTE(SUBSTITUTE(SUBSTITUTE(SUBSTITUTE(UPPER($E122&amp;""),"(FICTIONAL)","")," ",""),"-",""),".",""),",",""),"#",""),"/",""),1,0)))),0))</f>
        <v/>
      </c>
      <c r="L122" s="34"/>
    </row>
    <row r="123" customFormat="false" ht="15" hidden="false" customHeight="false" outlineLevel="0" collapsed="false">
      <c r="A123" s="31" t="s">
        <v>133</v>
      </c>
      <c r="B123" s="31" t="s">
        <v>79</v>
      </c>
      <c r="C123" s="31" t="s">
        <v>78</v>
      </c>
      <c r="D123" s="31" t="s">
        <v>64</v>
      </c>
      <c r="E123" s="36" t="n">
        <v>17.62</v>
      </c>
      <c r="F123" s="32"/>
      <c r="G123" s="32"/>
      <c r="H123" s="32"/>
      <c r="I123" s="33" t="str">
        <f aca="false">IF(F123="","",IFERROR(IF($C123="amount",IF(ABS(VALUE(SUBSTITUTE(SUBSTITUTE(F123&amp;"","$",""),",",""))-$E123)&lt;=0.01,1,0),IF($C123="date",IF(INT(IF(ISNUMBER(F123),F123,DATEVALUE(F123)))=$E123,1,0),IF($C123="number",IF(VALUE(F123&amp;"")=$E123,1,0),IF(SUBSTITUTE(SUBSTITUTE(SUBSTITUTE(SUBSTITUTE(SUBSTITUTE(SUBSTITUTE(SUBSTITUTE(UPPER(F123&amp;""),"(FICTIONAL)","")," ",""),"-",""),".",""),",",""),"#",""),"/","")=SUBSTITUTE(SUBSTITUTE(SUBSTITUTE(SUBSTITUTE(SUBSTITUTE(SUBSTITUTE(SUBSTITUTE(UPPER($E123&amp;""),"(FICTIONAL)","")," ",""),"-",""),".",""),",",""),"#",""),"/",""),1,0)))),0))</f>
        <v/>
      </c>
      <c r="J123" s="33" t="str">
        <f aca="false">IF(G123="","",IFERROR(IF($C123="amount",IF(ABS(VALUE(SUBSTITUTE(SUBSTITUTE(G123&amp;"","$",""),",",""))-$E123)&lt;=0.01,1,0),IF($C123="date",IF(INT(IF(ISNUMBER(G123),G123,DATEVALUE(G123)))=$E123,1,0),IF($C123="number",IF(VALUE(G123&amp;"")=$E123,1,0),IF(SUBSTITUTE(SUBSTITUTE(SUBSTITUTE(SUBSTITUTE(SUBSTITUTE(SUBSTITUTE(SUBSTITUTE(UPPER(G123&amp;""),"(FICTIONAL)","")," ",""),"-",""),".",""),",",""),"#",""),"/","")=SUBSTITUTE(SUBSTITUTE(SUBSTITUTE(SUBSTITUTE(SUBSTITUTE(SUBSTITUTE(SUBSTITUTE(UPPER($E123&amp;""),"(FICTIONAL)","")," ",""),"-",""),".",""),",",""),"#",""),"/",""),1,0)))),0))</f>
        <v/>
      </c>
      <c r="K123" s="33" t="str">
        <f aca="false">IF(H123="","",IFERROR(IF($C123="amount",IF(ABS(VALUE(SUBSTITUTE(SUBSTITUTE(H123&amp;"","$",""),",",""))-$E123)&lt;=0.01,1,0),IF($C123="date",IF(INT(IF(ISNUMBER(H123),H123,DATEVALUE(H123)))=$E123,1,0),IF($C123="number",IF(VALUE(H123&amp;"")=$E123,1,0),IF(SUBSTITUTE(SUBSTITUTE(SUBSTITUTE(SUBSTITUTE(SUBSTITUTE(SUBSTITUTE(SUBSTITUTE(UPPER(H123&amp;""),"(FICTIONAL)","")," ",""),"-",""),".",""),",",""),"#",""),"/","")=SUBSTITUTE(SUBSTITUTE(SUBSTITUTE(SUBSTITUTE(SUBSTITUTE(SUBSTITUTE(SUBSTITUTE(UPPER($E123&amp;""),"(FICTIONAL)","")," ",""),"-",""),".",""),",",""),"#",""),"/",""),1,0)))),0))</f>
        <v/>
      </c>
      <c r="L123" s="34"/>
    </row>
    <row r="124" customFormat="false" ht="15" hidden="false" customHeight="false" outlineLevel="0" collapsed="false">
      <c r="A124" s="31" t="s">
        <v>133</v>
      </c>
      <c r="B124" s="31" t="s">
        <v>80</v>
      </c>
      <c r="C124" s="31" t="s">
        <v>78</v>
      </c>
      <c r="D124" s="31" t="s">
        <v>64</v>
      </c>
      <c r="E124" s="36" t="n">
        <v>722.29</v>
      </c>
      <c r="F124" s="32"/>
      <c r="G124" s="32"/>
      <c r="H124" s="32"/>
      <c r="I124" s="33" t="str">
        <f aca="false">IF(F124="","",IFERROR(IF($C124="amount",IF(ABS(VALUE(SUBSTITUTE(SUBSTITUTE(F124&amp;"","$",""),",",""))-$E124)&lt;=0.01,1,0),IF($C124="date",IF(INT(IF(ISNUMBER(F124),F124,DATEVALUE(F124)))=$E124,1,0),IF($C124="number",IF(VALUE(F124&amp;"")=$E124,1,0),IF(SUBSTITUTE(SUBSTITUTE(SUBSTITUTE(SUBSTITUTE(SUBSTITUTE(SUBSTITUTE(SUBSTITUTE(UPPER(F124&amp;""),"(FICTIONAL)","")," ",""),"-",""),".",""),",",""),"#",""),"/","")=SUBSTITUTE(SUBSTITUTE(SUBSTITUTE(SUBSTITUTE(SUBSTITUTE(SUBSTITUTE(SUBSTITUTE(UPPER($E124&amp;""),"(FICTIONAL)","")," ",""),"-",""),".",""),",",""),"#",""),"/",""),1,0)))),0))</f>
        <v/>
      </c>
      <c r="J124" s="33" t="str">
        <f aca="false">IF(G124="","",IFERROR(IF($C124="amount",IF(ABS(VALUE(SUBSTITUTE(SUBSTITUTE(G124&amp;"","$",""),",",""))-$E124)&lt;=0.01,1,0),IF($C124="date",IF(INT(IF(ISNUMBER(G124),G124,DATEVALUE(G124)))=$E124,1,0),IF($C124="number",IF(VALUE(G124&amp;"")=$E124,1,0),IF(SUBSTITUTE(SUBSTITUTE(SUBSTITUTE(SUBSTITUTE(SUBSTITUTE(SUBSTITUTE(SUBSTITUTE(UPPER(G124&amp;""),"(FICTIONAL)","")," ",""),"-",""),".",""),",",""),"#",""),"/","")=SUBSTITUTE(SUBSTITUTE(SUBSTITUTE(SUBSTITUTE(SUBSTITUTE(SUBSTITUTE(SUBSTITUTE(UPPER($E124&amp;""),"(FICTIONAL)","")," ",""),"-",""),".",""),",",""),"#",""),"/",""),1,0)))),0))</f>
        <v/>
      </c>
      <c r="K124" s="33" t="str">
        <f aca="false">IF(H124="","",IFERROR(IF($C124="amount",IF(ABS(VALUE(SUBSTITUTE(SUBSTITUTE(H124&amp;"","$",""),",",""))-$E124)&lt;=0.01,1,0),IF($C124="date",IF(INT(IF(ISNUMBER(H124),H124,DATEVALUE(H124)))=$E124,1,0),IF($C124="number",IF(VALUE(H124&amp;"")=$E124,1,0),IF(SUBSTITUTE(SUBSTITUTE(SUBSTITUTE(SUBSTITUTE(SUBSTITUTE(SUBSTITUTE(SUBSTITUTE(UPPER(H124&amp;""),"(FICTIONAL)","")," ",""),"-",""),".",""),",",""),"#",""),"/","")=SUBSTITUTE(SUBSTITUTE(SUBSTITUTE(SUBSTITUTE(SUBSTITUTE(SUBSTITUTE(SUBSTITUTE(UPPER($E124&amp;""),"(FICTIONAL)","")," ",""),"-",""),".",""),",",""),"#",""),"/",""),1,0)))),0))</f>
        <v/>
      </c>
      <c r="L124" s="34"/>
    </row>
    <row r="125" customFormat="false" ht="15" hidden="false" customHeight="false" outlineLevel="0" collapsed="false">
      <c r="A125" s="31" t="s">
        <v>133</v>
      </c>
      <c r="B125" s="31" t="s">
        <v>81</v>
      </c>
      <c r="C125" s="31" t="s">
        <v>63</v>
      </c>
      <c r="D125" s="31" t="s">
        <v>64</v>
      </c>
      <c r="E125" s="31" t="s">
        <v>139</v>
      </c>
      <c r="F125" s="32"/>
      <c r="G125" s="32"/>
      <c r="H125" s="32"/>
      <c r="I125" s="33" t="str">
        <f aca="false">IF(F125="","",IFERROR(IF($C125="amount",IF(ABS(VALUE(SUBSTITUTE(SUBSTITUTE(F125&amp;"","$",""),",",""))-$E125)&lt;=0.01,1,0),IF($C125="date",IF(INT(IF(ISNUMBER(F125),F125,DATEVALUE(F125)))=$E125,1,0),IF($C125="number",IF(VALUE(F125&amp;"")=$E125,1,0),IF(SUBSTITUTE(SUBSTITUTE(SUBSTITUTE(SUBSTITUTE(SUBSTITUTE(SUBSTITUTE(SUBSTITUTE(UPPER(F125&amp;""),"(FICTIONAL)","")," ",""),"-",""),".",""),",",""),"#",""),"/","")=SUBSTITUTE(SUBSTITUTE(SUBSTITUTE(SUBSTITUTE(SUBSTITUTE(SUBSTITUTE(SUBSTITUTE(UPPER($E125&amp;""),"(FICTIONAL)","")," ",""),"-",""),".",""),",",""),"#",""),"/",""),1,0)))),0))</f>
        <v/>
      </c>
      <c r="J125" s="33" t="str">
        <f aca="false">IF(G125="","",IFERROR(IF($C125="amount",IF(ABS(VALUE(SUBSTITUTE(SUBSTITUTE(G125&amp;"","$",""),",",""))-$E125)&lt;=0.01,1,0),IF($C125="date",IF(INT(IF(ISNUMBER(G125),G125,DATEVALUE(G125)))=$E125,1,0),IF($C125="number",IF(VALUE(G125&amp;"")=$E125,1,0),IF(SUBSTITUTE(SUBSTITUTE(SUBSTITUTE(SUBSTITUTE(SUBSTITUTE(SUBSTITUTE(SUBSTITUTE(UPPER(G125&amp;""),"(FICTIONAL)","")," ",""),"-",""),".",""),",",""),"#",""),"/","")=SUBSTITUTE(SUBSTITUTE(SUBSTITUTE(SUBSTITUTE(SUBSTITUTE(SUBSTITUTE(SUBSTITUTE(UPPER($E125&amp;""),"(FICTIONAL)","")," ",""),"-",""),".",""),",",""),"#",""),"/",""),1,0)))),0))</f>
        <v/>
      </c>
      <c r="K125" s="33" t="str">
        <f aca="false">IF(H125="","",IFERROR(IF($C125="amount",IF(ABS(VALUE(SUBSTITUTE(SUBSTITUTE(H125&amp;"","$",""),",",""))-$E125)&lt;=0.01,1,0),IF($C125="date",IF(INT(IF(ISNUMBER(H125),H125,DATEVALUE(H125)))=$E125,1,0),IF($C125="number",IF(VALUE(H125&amp;"")=$E125,1,0),IF(SUBSTITUTE(SUBSTITUTE(SUBSTITUTE(SUBSTITUTE(SUBSTITUTE(SUBSTITUTE(SUBSTITUTE(UPPER(H125&amp;""),"(FICTIONAL)","")," ",""),"-",""),".",""),",",""),"#",""),"/","")=SUBSTITUTE(SUBSTITUTE(SUBSTITUTE(SUBSTITUTE(SUBSTITUTE(SUBSTITUTE(SUBSTITUTE(UPPER($E125&amp;""),"(FICTIONAL)","")," ",""),"-",""),".",""),",",""),"#",""),"/",""),1,0)))),0))</f>
        <v/>
      </c>
      <c r="L125" s="34"/>
    </row>
    <row r="126" customFormat="false" ht="15" hidden="false" customHeight="false" outlineLevel="0" collapsed="false">
      <c r="A126" s="31" t="s">
        <v>140</v>
      </c>
      <c r="B126" s="31" t="s">
        <v>62</v>
      </c>
      <c r="C126" s="31" t="s">
        <v>63</v>
      </c>
      <c r="D126" s="31" t="s">
        <v>64</v>
      </c>
      <c r="E126" s="31" t="s">
        <v>141</v>
      </c>
      <c r="F126" s="32"/>
      <c r="G126" s="32"/>
      <c r="H126" s="32"/>
      <c r="I126" s="33" t="str">
        <f aca="false">IF(F126="","",IFERROR(IF($C126="amount",IF(ABS(VALUE(SUBSTITUTE(SUBSTITUTE(F126&amp;"","$",""),",",""))-$E126)&lt;=0.01,1,0),IF($C126="date",IF(INT(IF(ISNUMBER(F126),F126,DATEVALUE(F126)))=$E126,1,0),IF($C126="number",IF(VALUE(F126&amp;"")=$E126,1,0),IF(SUBSTITUTE(SUBSTITUTE(SUBSTITUTE(SUBSTITUTE(SUBSTITUTE(SUBSTITUTE(SUBSTITUTE(UPPER(F126&amp;""),"(FICTIONAL)","")," ",""),"-",""),".",""),",",""),"#",""),"/","")=SUBSTITUTE(SUBSTITUTE(SUBSTITUTE(SUBSTITUTE(SUBSTITUTE(SUBSTITUTE(SUBSTITUTE(UPPER($E126&amp;""),"(FICTIONAL)","")," ",""),"-",""),".",""),",",""),"#",""),"/",""),1,0)))),0))</f>
        <v/>
      </c>
      <c r="J126" s="33" t="str">
        <f aca="false">IF(G126="","",IFERROR(IF($C126="amount",IF(ABS(VALUE(SUBSTITUTE(SUBSTITUTE(G126&amp;"","$",""),",",""))-$E126)&lt;=0.01,1,0),IF($C126="date",IF(INT(IF(ISNUMBER(G126),G126,DATEVALUE(G126)))=$E126,1,0),IF($C126="number",IF(VALUE(G126&amp;"")=$E126,1,0),IF(SUBSTITUTE(SUBSTITUTE(SUBSTITUTE(SUBSTITUTE(SUBSTITUTE(SUBSTITUTE(SUBSTITUTE(UPPER(G126&amp;""),"(FICTIONAL)","")," ",""),"-",""),".",""),",",""),"#",""),"/","")=SUBSTITUTE(SUBSTITUTE(SUBSTITUTE(SUBSTITUTE(SUBSTITUTE(SUBSTITUTE(SUBSTITUTE(UPPER($E126&amp;""),"(FICTIONAL)","")," ",""),"-",""),".",""),",",""),"#",""),"/",""),1,0)))),0))</f>
        <v/>
      </c>
      <c r="K126" s="33" t="str">
        <f aca="false">IF(H126="","",IFERROR(IF($C126="amount",IF(ABS(VALUE(SUBSTITUTE(SUBSTITUTE(H126&amp;"","$",""),",",""))-$E126)&lt;=0.01,1,0),IF($C126="date",IF(INT(IF(ISNUMBER(H126),H126,DATEVALUE(H126)))=$E126,1,0),IF($C126="number",IF(VALUE(H126&amp;"")=$E126,1,0),IF(SUBSTITUTE(SUBSTITUTE(SUBSTITUTE(SUBSTITUTE(SUBSTITUTE(SUBSTITUTE(SUBSTITUTE(UPPER(H126&amp;""),"(FICTIONAL)","")," ",""),"-",""),".",""),",",""),"#",""),"/","")=SUBSTITUTE(SUBSTITUTE(SUBSTITUTE(SUBSTITUTE(SUBSTITUTE(SUBSTITUTE(SUBSTITUTE(UPPER($E126&amp;""),"(FICTIONAL)","")," ",""),"-",""),".",""),",",""),"#",""),"/",""),1,0)))),0))</f>
        <v/>
      </c>
      <c r="L126" s="34"/>
    </row>
    <row r="127" customFormat="false" ht="15" hidden="false" customHeight="false" outlineLevel="0" collapsed="false">
      <c r="A127" s="31" t="s">
        <v>140</v>
      </c>
      <c r="B127" s="31" t="s">
        <v>66</v>
      </c>
      <c r="C127" s="31" t="s">
        <v>63</v>
      </c>
      <c r="D127" s="31" t="s">
        <v>64</v>
      </c>
      <c r="E127" s="31" t="s">
        <v>142</v>
      </c>
      <c r="F127" s="32"/>
      <c r="G127" s="32"/>
      <c r="H127" s="32"/>
      <c r="I127" s="33" t="str">
        <f aca="false">IF(F127="","",IFERROR(IF($C127="amount",IF(ABS(VALUE(SUBSTITUTE(SUBSTITUTE(F127&amp;"","$",""),",",""))-$E127)&lt;=0.01,1,0),IF($C127="date",IF(INT(IF(ISNUMBER(F127),F127,DATEVALUE(F127)))=$E127,1,0),IF($C127="number",IF(VALUE(F127&amp;"")=$E127,1,0),IF(SUBSTITUTE(SUBSTITUTE(SUBSTITUTE(SUBSTITUTE(SUBSTITUTE(SUBSTITUTE(SUBSTITUTE(UPPER(F127&amp;""),"(FICTIONAL)","")," ",""),"-",""),".",""),",",""),"#",""),"/","")=SUBSTITUTE(SUBSTITUTE(SUBSTITUTE(SUBSTITUTE(SUBSTITUTE(SUBSTITUTE(SUBSTITUTE(UPPER($E127&amp;""),"(FICTIONAL)","")," ",""),"-",""),".",""),",",""),"#",""),"/",""),1,0)))),0))</f>
        <v/>
      </c>
      <c r="J127" s="33" t="str">
        <f aca="false">IF(G127="","",IFERROR(IF($C127="amount",IF(ABS(VALUE(SUBSTITUTE(SUBSTITUTE(G127&amp;"","$",""),",",""))-$E127)&lt;=0.01,1,0),IF($C127="date",IF(INT(IF(ISNUMBER(G127),G127,DATEVALUE(G127)))=$E127,1,0),IF($C127="number",IF(VALUE(G127&amp;"")=$E127,1,0),IF(SUBSTITUTE(SUBSTITUTE(SUBSTITUTE(SUBSTITUTE(SUBSTITUTE(SUBSTITUTE(SUBSTITUTE(UPPER(G127&amp;""),"(FICTIONAL)","")," ",""),"-",""),".",""),",",""),"#",""),"/","")=SUBSTITUTE(SUBSTITUTE(SUBSTITUTE(SUBSTITUTE(SUBSTITUTE(SUBSTITUTE(SUBSTITUTE(UPPER($E127&amp;""),"(FICTIONAL)","")," ",""),"-",""),".",""),",",""),"#",""),"/",""),1,0)))),0))</f>
        <v/>
      </c>
      <c r="K127" s="33" t="str">
        <f aca="false">IF(H127="","",IFERROR(IF($C127="amount",IF(ABS(VALUE(SUBSTITUTE(SUBSTITUTE(H127&amp;"","$",""),",",""))-$E127)&lt;=0.01,1,0),IF($C127="date",IF(INT(IF(ISNUMBER(H127),H127,DATEVALUE(H127)))=$E127,1,0),IF($C127="number",IF(VALUE(H127&amp;"")=$E127,1,0),IF(SUBSTITUTE(SUBSTITUTE(SUBSTITUTE(SUBSTITUTE(SUBSTITUTE(SUBSTITUTE(SUBSTITUTE(UPPER(H127&amp;""),"(FICTIONAL)","")," ",""),"-",""),".",""),",",""),"#",""),"/","")=SUBSTITUTE(SUBSTITUTE(SUBSTITUTE(SUBSTITUTE(SUBSTITUTE(SUBSTITUTE(SUBSTITUTE(UPPER($E127&amp;""),"(FICTIONAL)","")," ",""),"-",""),".",""),",",""),"#",""),"/",""),1,0)))),0))</f>
        <v/>
      </c>
      <c r="L127" s="34"/>
    </row>
    <row r="128" customFormat="false" ht="15" hidden="false" customHeight="false" outlineLevel="0" collapsed="false">
      <c r="A128" s="31" t="s">
        <v>140</v>
      </c>
      <c r="B128" s="31" t="s">
        <v>68</v>
      </c>
      <c r="C128" s="31" t="s">
        <v>69</v>
      </c>
      <c r="D128" s="31" t="s">
        <v>64</v>
      </c>
      <c r="E128" s="35" t="n">
        <v>46372</v>
      </c>
      <c r="F128" s="32"/>
      <c r="G128" s="32"/>
      <c r="H128" s="32"/>
      <c r="I128" s="33" t="str">
        <f aca="false">IF(F128="","",IFERROR(IF($C128="amount",IF(ABS(VALUE(SUBSTITUTE(SUBSTITUTE(F128&amp;"","$",""),",",""))-$E128)&lt;=0.01,1,0),IF($C128="date",IF(INT(IF(ISNUMBER(F128),F128,DATEVALUE(F128)))=$E128,1,0),IF($C128="number",IF(VALUE(F128&amp;"")=$E128,1,0),IF(SUBSTITUTE(SUBSTITUTE(SUBSTITUTE(SUBSTITUTE(SUBSTITUTE(SUBSTITUTE(SUBSTITUTE(UPPER(F128&amp;""),"(FICTIONAL)","")," ",""),"-",""),".",""),",",""),"#",""),"/","")=SUBSTITUTE(SUBSTITUTE(SUBSTITUTE(SUBSTITUTE(SUBSTITUTE(SUBSTITUTE(SUBSTITUTE(UPPER($E128&amp;""),"(FICTIONAL)","")," ",""),"-",""),".",""),",",""),"#",""),"/",""),1,0)))),0))</f>
        <v/>
      </c>
      <c r="J128" s="33" t="str">
        <f aca="false">IF(G128="","",IFERROR(IF($C128="amount",IF(ABS(VALUE(SUBSTITUTE(SUBSTITUTE(G128&amp;"","$",""),",",""))-$E128)&lt;=0.01,1,0),IF($C128="date",IF(INT(IF(ISNUMBER(G128),G128,DATEVALUE(G128)))=$E128,1,0),IF($C128="number",IF(VALUE(G128&amp;"")=$E128,1,0),IF(SUBSTITUTE(SUBSTITUTE(SUBSTITUTE(SUBSTITUTE(SUBSTITUTE(SUBSTITUTE(SUBSTITUTE(UPPER(G128&amp;""),"(FICTIONAL)","")," ",""),"-",""),".",""),",",""),"#",""),"/","")=SUBSTITUTE(SUBSTITUTE(SUBSTITUTE(SUBSTITUTE(SUBSTITUTE(SUBSTITUTE(SUBSTITUTE(UPPER($E128&amp;""),"(FICTIONAL)","")," ",""),"-",""),".",""),",",""),"#",""),"/",""),1,0)))),0))</f>
        <v/>
      </c>
      <c r="K128" s="33" t="str">
        <f aca="false">IF(H128="","",IFERROR(IF($C128="amount",IF(ABS(VALUE(SUBSTITUTE(SUBSTITUTE(H128&amp;"","$",""),",",""))-$E128)&lt;=0.01,1,0),IF($C128="date",IF(INT(IF(ISNUMBER(H128),H128,DATEVALUE(H128)))=$E128,1,0),IF($C128="number",IF(VALUE(H128&amp;"")=$E128,1,0),IF(SUBSTITUTE(SUBSTITUTE(SUBSTITUTE(SUBSTITUTE(SUBSTITUTE(SUBSTITUTE(SUBSTITUTE(UPPER(H128&amp;""),"(FICTIONAL)","")," ",""),"-",""),".",""),",",""),"#",""),"/","")=SUBSTITUTE(SUBSTITUTE(SUBSTITUTE(SUBSTITUTE(SUBSTITUTE(SUBSTITUTE(SUBSTITUTE(UPPER($E128&amp;""),"(FICTIONAL)","")," ",""),"-",""),".",""),",",""),"#",""),"/",""),1,0)))),0))</f>
        <v/>
      </c>
      <c r="L128" s="34"/>
    </row>
    <row r="129" customFormat="false" ht="15" hidden="false" customHeight="false" outlineLevel="0" collapsed="false">
      <c r="A129" s="31" t="s">
        <v>140</v>
      </c>
      <c r="B129" s="31" t="s">
        <v>20</v>
      </c>
      <c r="C129" s="31" t="s">
        <v>69</v>
      </c>
      <c r="D129" s="31" t="s">
        <v>70</v>
      </c>
      <c r="E129" s="35" t="n">
        <v>46402</v>
      </c>
      <c r="F129" s="32"/>
      <c r="G129" s="32"/>
      <c r="H129" s="32"/>
      <c r="I129" s="33" t="str">
        <f aca="false">IF(F129="","",IFERROR(IF($C129="amount",IF(ABS(VALUE(SUBSTITUTE(SUBSTITUTE(F129&amp;"","$",""),",",""))-$E129)&lt;=0.01,1,0),IF($C129="date",IF(INT(IF(ISNUMBER(F129),F129,DATEVALUE(F129)))=$E129,1,0),IF($C129="number",IF(VALUE(F129&amp;"")=$E129,1,0),IF(SUBSTITUTE(SUBSTITUTE(SUBSTITUTE(SUBSTITUTE(SUBSTITUTE(SUBSTITUTE(SUBSTITUTE(UPPER(F129&amp;""),"(FICTIONAL)","")," ",""),"-",""),".",""),",",""),"#",""),"/","")=SUBSTITUTE(SUBSTITUTE(SUBSTITUTE(SUBSTITUTE(SUBSTITUTE(SUBSTITUTE(SUBSTITUTE(UPPER($E129&amp;""),"(FICTIONAL)","")," ",""),"-",""),".",""),",",""),"#",""),"/",""),1,0)))),0))</f>
        <v/>
      </c>
      <c r="J129" s="33" t="str">
        <f aca="false">IF(G129="","",IFERROR(IF($C129="amount",IF(ABS(VALUE(SUBSTITUTE(SUBSTITUTE(G129&amp;"","$",""),",",""))-$E129)&lt;=0.01,1,0),IF($C129="date",IF(INT(IF(ISNUMBER(G129),G129,DATEVALUE(G129)))=$E129,1,0),IF($C129="number",IF(VALUE(G129&amp;"")=$E129,1,0),IF(SUBSTITUTE(SUBSTITUTE(SUBSTITUTE(SUBSTITUTE(SUBSTITUTE(SUBSTITUTE(SUBSTITUTE(UPPER(G129&amp;""),"(FICTIONAL)","")," ",""),"-",""),".",""),",",""),"#",""),"/","")=SUBSTITUTE(SUBSTITUTE(SUBSTITUTE(SUBSTITUTE(SUBSTITUTE(SUBSTITUTE(SUBSTITUTE(UPPER($E129&amp;""),"(FICTIONAL)","")," ",""),"-",""),".",""),",",""),"#",""),"/",""),1,0)))),0))</f>
        <v/>
      </c>
      <c r="K129" s="33" t="str">
        <f aca="false">IF(H129="","",IFERROR(IF($C129="amount",IF(ABS(VALUE(SUBSTITUTE(SUBSTITUTE(H129&amp;"","$",""),",",""))-$E129)&lt;=0.01,1,0),IF($C129="date",IF(INT(IF(ISNUMBER(H129),H129,DATEVALUE(H129)))=$E129,1,0),IF($C129="number",IF(VALUE(H129&amp;"")=$E129,1,0),IF(SUBSTITUTE(SUBSTITUTE(SUBSTITUTE(SUBSTITUTE(SUBSTITUTE(SUBSTITUTE(SUBSTITUTE(UPPER(H129&amp;""),"(FICTIONAL)","")," ",""),"-",""),".",""),",",""),"#",""),"/","")=SUBSTITUTE(SUBSTITUTE(SUBSTITUTE(SUBSTITUTE(SUBSTITUTE(SUBSTITUTE(SUBSTITUTE(UPPER($E129&amp;""),"(FICTIONAL)","")," ",""),"-",""),".",""),",",""),"#",""),"/",""),1,0)))),0))</f>
        <v/>
      </c>
      <c r="L129" s="34"/>
    </row>
    <row r="130" customFormat="false" ht="15" hidden="false" customHeight="false" outlineLevel="0" collapsed="false">
      <c r="A130" s="31" t="s">
        <v>140</v>
      </c>
      <c r="B130" s="31" t="s">
        <v>71</v>
      </c>
      <c r="C130" s="31" t="s">
        <v>63</v>
      </c>
      <c r="D130" s="31" t="s">
        <v>64</v>
      </c>
      <c r="E130" s="31" t="s">
        <v>143</v>
      </c>
      <c r="F130" s="32"/>
      <c r="G130" s="32"/>
      <c r="H130" s="32"/>
      <c r="I130" s="33" t="str">
        <f aca="false">IF(F130="","",IFERROR(IF($C130="amount",IF(ABS(VALUE(SUBSTITUTE(SUBSTITUTE(F130&amp;"","$",""),",",""))-$E130)&lt;=0.01,1,0),IF($C130="date",IF(INT(IF(ISNUMBER(F130),F130,DATEVALUE(F130)))=$E130,1,0),IF($C130="number",IF(VALUE(F130&amp;"")=$E130,1,0),IF(SUBSTITUTE(SUBSTITUTE(SUBSTITUTE(SUBSTITUTE(SUBSTITUTE(SUBSTITUTE(SUBSTITUTE(UPPER(F130&amp;""),"(FICTIONAL)","")," ",""),"-",""),".",""),",",""),"#",""),"/","")=SUBSTITUTE(SUBSTITUTE(SUBSTITUTE(SUBSTITUTE(SUBSTITUTE(SUBSTITUTE(SUBSTITUTE(UPPER($E130&amp;""),"(FICTIONAL)","")," ",""),"-",""),".",""),",",""),"#",""),"/",""),1,0)))),0))</f>
        <v/>
      </c>
      <c r="J130" s="33" t="str">
        <f aca="false">IF(G130="","",IFERROR(IF($C130="amount",IF(ABS(VALUE(SUBSTITUTE(SUBSTITUTE(G130&amp;"","$",""),",",""))-$E130)&lt;=0.01,1,0),IF($C130="date",IF(INT(IF(ISNUMBER(G130),G130,DATEVALUE(G130)))=$E130,1,0),IF($C130="number",IF(VALUE(G130&amp;"")=$E130,1,0),IF(SUBSTITUTE(SUBSTITUTE(SUBSTITUTE(SUBSTITUTE(SUBSTITUTE(SUBSTITUTE(SUBSTITUTE(UPPER(G130&amp;""),"(FICTIONAL)","")," ",""),"-",""),".",""),",",""),"#",""),"/","")=SUBSTITUTE(SUBSTITUTE(SUBSTITUTE(SUBSTITUTE(SUBSTITUTE(SUBSTITUTE(SUBSTITUTE(UPPER($E130&amp;""),"(FICTIONAL)","")," ",""),"-",""),".",""),",",""),"#",""),"/",""),1,0)))),0))</f>
        <v/>
      </c>
      <c r="K130" s="33" t="str">
        <f aca="false">IF(H130="","",IFERROR(IF($C130="amount",IF(ABS(VALUE(SUBSTITUTE(SUBSTITUTE(H130&amp;"","$",""),",",""))-$E130)&lt;=0.01,1,0),IF($C130="date",IF(INT(IF(ISNUMBER(H130),H130,DATEVALUE(H130)))=$E130,1,0),IF($C130="number",IF(VALUE(H130&amp;"")=$E130,1,0),IF(SUBSTITUTE(SUBSTITUTE(SUBSTITUTE(SUBSTITUTE(SUBSTITUTE(SUBSTITUTE(SUBSTITUTE(UPPER(H130&amp;""),"(FICTIONAL)","")," ",""),"-",""),".",""),",",""),"#",""),"/","")=SUBSTITUTE(SUBSTITUTE(SUBSTITUTE(SUBSTITUTE(SUBSTITUTE(SUBSTITUTE(SUBSTITUTE(UPPER($E130&amp;""),"(FICTIONAL)","")," ",""),"-",""),".",""),",",""),"#",""),"/",""),1,0)))),0))</f>
        <v/>
      </c>
      <c r="L130" s="34"/>
    </row>
    <row r="131" customFormat="false" ht="15" hidden="false" customHeight="false" outlineLevel="0" collapsed="false">
      <c r="A131" s="31" t="s">
        <v>140</v>
      </c>
      <c r="B131" s="31" t="s">
        <v>24</v>
      </c>
      <c r="C131" s="31" t="s">
        <v>63</v>
      </c>
      <c r="D131" s="31" t="s">
        <v>70</v>
      </c>
      <c r="E131" s="31" t="s">
        <v>116</v>
      </c>
      <c r="F131" s="32"/>
      <c r="G131" s="32"/>
      <c r="H131" s="32"/>
      <c r="I131" s="33" t="str">
        <f aca="false">IF(F131="","",IFERROR(IF($C131="amount",IF(ABS(VALUE(SUBSTITUTE(SUBSTITUTE(F131&amp;"","$",""),",",""))-$E131)&lt;=0.01,1,0),IF($C131="date",IF(INT(IF(ISNUMBER(F131),F131,DATEVALUE(F131)))=$E131,1,0),IF($C131="number",IF(VALUE(F131&amp;"")=$E131,1,0),IF(SUBSTITUTE(SUBSTITUTE(SUBSTITUTE(SUBSTITUTE(SUBSTITUTE(SUBSTITUTE(SUBSTITUTE(UPPER(F131&amp;""),"(FICTIONAL)","")," ",""),"-",""),".",""),",",""),"#",""),"/","")=SUBSTITUTE(SUBSTITUTE(SUBSTITUTE(SUBSTITUTE(SUBSTITUTE(SUBSTITUTE(SUBSTITUTE(UPPER($E131&amp;""),"(FICTIONAL)","")," ",""),"-",""),".",""),",",""),"#",""),"/",""),1,0)))),0))</f>
        <v/>
      </c>
      <c r="J131" s="33" t="str">
        <f aca="false">IF(G131="","",IFERROR(IF($C131="amount",IF(ABS(VALUE(SUBSTITUTE(SUBSTITUTE(G131&amp;"","$",""),",",""))-$E131)&lt;=0.01,1,0),IF($C131="date",IF(INT(IF(ISNUMBER(G131),G131,DATEVALUE(G131)))=$E131,1,0),IF($C131="number",IF(VALUE(G131&amp;"")=$E131,1,0),IF(SUBSTITUTE(SUBSTITUTE(SUBSTITUTE(SUBSTITUTE(SUBSTITUTE(SUBSTITUTE(SUBSTITUTE(UPPER(G131&amp;""),"(FICTIONAL)","")," ",""),"-",""),".",""),",",""),"#",""),"/","")=SUBSTITUTE(SUBSTITUTE(SUBSTITUTE(SUBSTITUTE(SUBSTITUTE(SUBSTITUTE(SUBSTITUTE(UPPER($E131&amp;""),"(FICTIONAL)","")," ",""),"-",""),".",""),",",""),"#",""),"/",""),1,0)))),0))</f>
        <v/>
      </c>
      <c r="K131" s="33" t="str">
        <f aca="false">IF(H131="","",IFERROR(IF($C131="amount",IF(ABS(VALUE(SUBSTITUTE(SUBSTITUTE(H131&amp;"","$",""),",",""))-$E131)&lt;=0.01,1,0),IF($C131="date",IF(INT(IF(ISNUMBER(H131),H131,DATEVALUE(H131)))=$E131,1,0),IF($C131="number",IF(VALUE(H131&amp;"")=$E131,1,0),IF(SUBSTITUTE(SUBSTITUTE(SUBSTITUTE(SUBSTITUTE(SUBSTITUTE(SUBSTITUTE(SUBSTITUTE(UPPER(H131&amp;""),"(FICTIONAL)","")," ",""),"-",""),".",""),",",""),"#",""),"/","")=SUBSTITUTE(SUBSTITUTE(SUBSTITUTE(SUBSTITUTE(SUBSTITUTE(SUBSTITUTE(SUBSTITUTE(UPPER($E131&amp;""),"(FICTIONAL)","")," ",""),"-",""),".",""),",",""),"#",""),"/",""),1,0)))),0))</f>
        <v/>
      </c>
      <c r="L131" s="34"/>
    </row>
    <row r="132" customFormat="false" ht="15" hidden="false" customHeight="false" outlineLevel="0" collapsed="false">
      <c r="A132" s="31" t="s">
        <v>140</v>
      </c>
      <c r="B132" s="31" t="s">
        <v>26</v>
      </c>
      <c r="C132" s="31" t="s">
        <v>63</v>
      </c>
      <c r="D132" s="31" t="s">
        <v>70</v>
      </c>
      <c r="E132" s="31" t="s">
        <v>74</v>
      </c>
      <c r="F132" s="32"/>
      <c r="G132" s="32"/>
      <c r="H132" s="32"/>
      <c r="I132" s="33" t="str">
        <f aca="false">IF(F132="","",IFERROR(IF($C132="amount",IF(ABS(VALUE(SUBSTITUTE(SUBSTITUTE(F132&amp;"","$",""),",",""))-$E132)&lt;=0.01,1,0),IF($C132="date",IF(INT(IF(ISNUMBER(F132),F132,DATEVALUE(F132)))=$E132,1,0),IF($C132="number",IF(VALUE(F132&amp;"")=$E132,1,0),IF(SUBSTITUTE(SUBSTITUTE(SUBSTITUTE(SUBSTITUTE(SUBSTITUTE(SUBSTITUTE(SUBSTITUTE(UPPER(F132&amp;""),"(FICTIONAL)","")," ",""),"-",""),".",""),",",""),"#",""),"/","")=SUBSTITUTE(SUBSTITUTE(SUBSTITUTE(SUBSTITUTE(SUBSTITUTE(SUBSTITUTE(SUBSTITUTE(UPPER($E132&amp;""),"(FICTIONAL)","")," ",""),"-",""),".",""),",",""),"#",""),"/",""),1,0)))),0))</f>
        <v/>
      </c>
      <c r="J132" s="33" t="str">
        <f aca="false">IF(G132="","",IFERROR(IF($C132="amount",IF(ABS(VALUE(SUBSTITUTE(SUBSTITUTE(G132&amp;"","$",""),",",""))-$E132)&lt;=0.01,1,0),IF($C132="date",IF(INT(IF(ISNUMBER(G132),G132,DATEVALUE(G132)))=$E132,1,0),IF($C132="number",IF(VALUE(G132&amp;"")=$E132,1,0),IF(SUBSTITUTE(SUBSTITUTE(SUBSTITUTE(SUBSTITUTE(SUBSTITUTE(SUBSTITUTE(SUBSTITUTE(UPPER(G132&amp;""),"(FICTIONAL)","")," ",""),"-",""),".",""),",",""),"#",""),"/","")=SUBSTITUTE(SUBSTITUTE(SUBSTITUTE(SUBSTITUTE(SUBSTITUTE(SUBSTITUTE(SUBSTITUTE(UPPER($E132&amp;""),"(FICTIONAL)","")," ",""),"-",""),".",""),",",""),"#",""),"/",""),1,0)))),0))</f>
        <v/>
      </c>
      <c r="K132" s="33" t="str">
        <f aca="false">IF(H132="","",IFERROR(IF($C132="amount",IF(ABS(VALUE(SUBSTITUTE(SUBSTITUTE(H132&amp;"","$",""),",",""))-$E132)&lt;=0.01,1,0),IF($C132="date",IF(INT(IF(ISNUMBER(H132),H132,DATEVALUE(H132)))=$E132,1,0),IF($C132="number",IF(VALUE(H132&amp;"")=$E132,1,0),IF(SUBSTITUTE(SUBSTITUTE(SUBSTITUTE(SUBSTITUTE(SUBSTITUTE(SUBSTITUTE(SUBSTITUTE(UPPER(H132&amp;""),"(FICTIONAL)","")," ",""),"-",""),".",""),",",""),"#",""),"/","")=SUBSTITUTE(SUBSTITUTE(SUBSTITUTE(SUBSTITUTE(SUBSTITUTE(SUBSTITUTE(SUBSTITUTE(UPPER($E132&amp;""),"(FICTIONAL)","")," ",""),"-",""),".",""),",",""),"#",""),"/",""),1,0)))),0))</f>
        <v/>
      </c>
      <c r="L132" s="34"/>
    </row>
    <row r="133" customFormat="false" ht="15" hidden="false" customHeight="false" outlineLevel="0" collapsed="false">
      <c r="A133" s="31" t="s">
        <v>140</v>
      </c>
      <c r="B133" s="31" t="s">
        <v>27</v>
      </c>
      <c r="C133" s="31" t="s">
        <v>75</v>
      </c>
      <c r="D133" s="31" t="s">
        <v>70</v>
      </c>
      <c r="E133" s="31" t="n">
        <v>4</v>
      </c>
      <c r="F133" s="32"/>
      <c r="G133" s="32"/>
      <c r="H133" s="32"/>
      <c r="I133" s="33" t="str">
        <f aca="false">IF(F133="","",IFERROR(IF($C133="amount",IF(ABS(VALUE(SUBSTITUTE(SUBSTITUTE(F133&amp;"","$",""),",",""))-$E133)&lt;=0.01,1,0),IF($C133="date",IF(INT(IF(ISNUMBER(F133),F133,DATEVALUE(F133)))=$E133,1,0),IF($C133="number",IF(VALUE(F133&amp;"")=$E133,1,0),IF(SUBSTITUTE(SUBSTITUTE(SUBSTITUTE(SUBSTITUTE(SUBSTITUTE(SUBSTITUTE(SUBSTITUTE(UPPER(F133&amp;""),"(FICTIONAL)","")," ",""),"-",""),".",""),",",""),"#",""),"/","")=SUBSTITUTE(SUBSTITUTE(SUBSTITUTE(SUBSTITUTE(SUBSTITUTE(SUBSTITUTE(SUBSTITUTE(UPPER($E133&amp;""),"(FICTIONAL)","")," ",""),"-",""),".",""),",",""),"#",""),"/",""),1,0)))),0))</f>
        <v/>
      </c>
      <c r="J133" s="33" t="str">
        <f aca="false">IF(G133="","",IFERROR(IF($C133="amount",IF(ABS(VALUE(SUBSTITUTE(SUBSTITUTE(G133&amp;"","$",""),",",""))-$E133)&lt;=0.01,1,0),IF($C133="date",IF(INT(IF(ISNUMBER(G133),G133,DATEVALUE(G133)))=$E133,1,0),IF($C133="number",IF(VALUE(G133&amp;"")=$E133,1,0),IF(SUBSTITUTE(SUBSTITUTE(SUBSTITUTE(SUBSTITUTE(SUBSTITUTE(SUBSTITUTE(SUBSTITUTE(UPPER(G133&amp;""),"(FICTIONAL)","")," ",""),"-",""),".",""),",",""),"#",""),"/","")=SUBSTITUTE(SUBSTITUTE(SUBSTITUTE(SUBSTITUTE(SUBSTITUTE(SUBSTITUTE(SUBSTITUTE(UPPER($E133&amp;""),"(FICTIONAL)","")," ",""),"-",""),".",""),",",""),"#",""),"/",""),1,0)))),0))</f>
        <v/>
      </c>
      <c r="K133" s="33" t="str">
        <f aca="false">IF(H133="","",IFERROR(IF($C133="amount",IF(ABS(VALUE(SUBSTITUTE(SUBSTITUTE(H133&amp;"","$",""),",",""))-$E133)&lt;=0.01,1,0),IF($C133="date",IF(INT(IF(ISNUMBER(H133),H133,DATEVALUE(H133)))=$E133,1,0),IF($C133="number",IF(VALUE(H133&amp;"")=$E133,1,0),IF(SUBSTITUTE(SUBSTITUTE(SUBSTITUTE(SUBSTITUTE(SUBSTITUTE(SUBSTITUTE(SUBSTITUTE(UPPER(H133&amp;""),"(FICTIONAL)","")," ",""),"-",""),".",""),",",""),"#",""),"/","")=SUBSTITUTE(SUBSTITUTE(SUBSTITUTE(SUBSTITUTE(SUBSTITUTE(SUBSTITUTE(SUBSTITUTE(UPPER($E133&amp;""),"(FICTIONAL)","")," ",""),"-",""),".",""),",",""),"#",""),"/",""),1,0)))),0))</f>
        <v/>
      </c>
      <c r="L133" s="34"/>
    </row>
    <row r="134" customFormat="false" ht="15" hidden="false" customHeight="false" outlineLevel="0" collapsed="false">
      <c r="A134" s="31" t="s">
        <v>140</v>
      </c>
      <c r="B134" s="31" t="s">
        <v>29</v>
      </c>
      <c r="C134" s="31" t="s">
        <v>63</v>
      </c>
      <c r="D134" s="31" t="s">
        <v>70</v>
      </c>
      <c r="E134" s="31" t="s">
        <v>144</v>
      </c>
      <c r="F134" s="32"/>
      <c r="G134" s="32"/>
      <c r="H134" s="32"/>
      <c r="I134" s="33" t="str">
        <f aca="false">IF(F134="","",IFERROR(IF($C134="amount",IF(ABS(VALUE(SUBSTITUTE(SUBSTITUTE(F134&amp;"","$",""),",",""))-$E134)&lt;=0.01,1,0),IF($C134="date",IF(INT(IF(ISNUMBER(F134),F134,DATEVALUE(F134)))=$E134,1,0),IF($C134="number",IF(VALUE(F134&amp;"")=$E134,1,0),IF(SUBSTITUTE(SUBSTITUTE(SUBSTITUTE(SUBSTITUTE(SUBSTITUTE(SUBSTITUTE(SUBSTITUTE(UPPER(F134&amp;""),"(FICTIONAL)","")," ",""),"-",""),".",""),",",""),"#",""),"/","")=SUBSTITUTE(SUBSTITUTE(SUBSTITUTE(SUBSTITUTE(SUBSTITUTE(SUBSTITUTE(SUBSTITUTE(UPPER($E134&amp;""),"(FICTIONAL)","")," ",""),"-",""),".",""),",",""),"#",""),"/",""),1,0)))),0))</f>
        <v/>
      </c>
      <c r="J134" s="33" t="str">
        <f aca="false">IF(G134="","",IFERROR(IF($C134="amount",IF(ABS(VALUE(SUBSTITUTE(SUBSTITUTE(G134&amp;"","$",""),",",""))-$E134)&lt;=0.01,1,0),IF($C134="date",IF(INT(IF(ISNUMBER(G134),G134,DATEVALUE(G134)))=$E134,1,0),IF($C134="number",IF(VALUE(G134&amp;"")=$E134,1,0),IF(SUBSTITUTE(SUBSTITUTE(SUBSTITUTE(SUBSTITUTE(SUBSTITUTE(SUBSTITUTE(SUBSTITUTE(UPPER(G134&amp;""),"(FICTIONAL)","")," ",""),"-",""),".",""),",",""),"#",""),"/","")=SUBSTITUTE(SUBSTITUTE(SUBSTITUTE(SUBSTITUTE(SUBSTITUTE(SUBSTITUTE(SUBSTITUTE(UPPER($E134&amp;""),"(FICTIONAL)","")," ",""),"-",""),".",""),",",""),"#",""),"/",""),1,0)))),0))</f>
        <v/>
      </c>
      <c r="K134" s="33" t="str">
        <f aca="false">IF(H134="","",IFERROR(IF($C134="amount",IF(ABS(VALUE(SUBSTITUTE(SUBSTITUTE(H134&amp;"","$",""),",",""))-$E134)&lt;=0.01,1,0),IF($C134="date",IF(INT(IF(ISNUMBER(H134),H134,DATEVALUE(H134)))=$E134,1,0),IF($C134="number",IF(VALUE(H134&amp;"")=$E134,1,0),IF(SUBSTITUTE(SUBSTITUTE(SUBSTITUTE(SUBSTITUTE(SUBSTITUTE(SUBSTITUTE(SUBSTITUTE(UPPER(H134&amp;""),"(FICTIONAL)","")," ",""),"-",""),".",""),",",""),"#",""),"/","")=SUBSTITUTE(SUBSTITUTE(SUBSTITUTE(SUBSTITUTE(SUBSTITUTE(SUBSTITUTE(SUBSTITUTE(UPPER($E134&amp;""),"(FICTIONAL)","")," ",""),"-",""),".",""),",",""),"#",""),"/",""),1,0)))),0))</f>
        <v/>
      </c>
      <c r="L134" s="34"/>
    </row>
    <row r="135" customFormat="false" ht="15" hidden="false" customHeight="false" outlineLevel="0" collapsed="false">
      <c r="A135" s="31" t="s">
        <v>140</v>
      </c>
      <c r="B135" s="31" t="s">
        <v>77</v>
      </c>
      <c r="C135" s="31" t="s">
        <v>78</v>
      </c>
      <c r="D135" s="31" t="s">
        <v>64</v>
      </c>
      <c r="E135" s="36" t="n">
        <v>964</v>
      </c>
      <c r="F135" s="32"/>
      <c r="G135" s="32"/>
      <c r="H135" s="32"/>
      <c r="I135" s="33" t="str">
        <f aca="false">IF(F135="","",IFERROR(IF($C135="amount",IF(ABS(VALUE(SUBSTITUTE(SUBSTITUTE(F135&amp;"","$",""),",",""))-$E135)&lt;=0.01,1,0),IF($C135="date",IF(INT(IF(ISNUMBER(F135),F135,DATEVALUE(F135)))=$E135,1,0),IF($C135="number",IF(VALUE(F135&amp;"")=$E135,1,0),IF(SUBSTITUTE(SUBSTITUTE(SUBSTITUTE(SUBSTITUTE(SUBSTITUTE(SUBSTITUTE(SUBSTITUTE(UPPER(F135&amp;""),"(FICTIONAL)","")," ",""),"-",""),".",""),",",""),"#",""),"/","")=SUBSTITUTE(SUBSTITUTE(SUBSTITUTE(SUBSTITUTE(SUBSTITUTE(SUBSTITUTE(SUBSTITUTE(UPPER($E135&amp;""),"(FICTIONAL)","")," ",""),"-",""),".",""),",",""),"#",""),"/",""),1,0)))),0))</f>
        <v/>
      </c>
      <c r="J135" s="33" t="str">
        <f aca="false">IF(G135="","",IFERROR(IF($C135="amount",IF(ABS(VALUE(SUBSTITUTE(SUBSTITUTE(G135&amp;"","$",""),",",""))-$E135)&lt;=0.01,1,0),IF($C135="date",IF(INT(IF(ISNUMBER(G135),G135,DATEVALUE(G135)))=$E135,1,0),IF($C135="number",IF(VALUE(G135&amp;"")=$E135,1,0),IF(SUBSTITUTE(SUBSTITUTE(SUBSTITUTE(SUBSTITUTE(SUBSTITUTE(SUBSTITUTE(SUBSTITUTE(UPPER(G135&amp;""),"(FICTIONAL)","")," ",""),"-",""),".",""),",",""),"#",""),"/","")=SUBSTITUTE(SUBSTITUTE(SUBSTITUTE(SUBSTITUTE(SUBSTITUTE(SUBSTITUTE(SUBSTITUTE(UPPER($E135&amp;""),"(FICTIONAL)","")," ",""),"-",""),".",""),",",""),"#",""),"/",""),1,0)))),0))</f>
        <v/>
      </c>
      <c r="K135" s="33" t="str">
        <f aca="false">IF(H135="","",IFERROR(IF($C135="amount",IF(ABS(VALUE(SUBSTITUTE(SUBSTITUTE(H135&amp;"","$",""),",",""))-$E135)&lt;=0.01,1,0),IF($C135="date",IF(INT(IF(ISNUMBER(H135),H135,DATEVALUE(H135)))=$E135,1,0),IF($C135="number",IF(VALUE(H135&amp;"")=$E135,1,0),IF(SUBSTITUTE(SUBSTITUTE(SUBSTITUTE(SUBSTITUTE(SUBSTITUTE(SUBSTITUTE(SUBSTITUTE(UPPER(H135&amp;""),"(FICTIONAL)","")," ",""),"-",""),".",""),",",""),"#",""),"/","")=SUBSTITUTE(SUBSTITUTE(SUBSTITUTE(SUBSTITUTE(SUBSTITUTE(SUBSTITUTE(SUBSTITUTE(UPPER($E135&amp;""),"(FICTIONAL)","")," ",""),"-",""),".",""),",",""),"#",""),"/",""),1,0)))),0))</f>
        <v/>
      </c>
      <c r="L135" s="34"/>
    </row>
    <row r="136" customFormat="false" ht="15" hidden="false" customHeight="false" outlineLevel="0" collapsed="false">
      <c r="A136" s="31" t="s">
        <v>140</v>
      </c>
      <c r="B136" s="31" t="s">
        <v>79</v>
      </c>
      <c r="C136" s="31" t="s">
        <v>78</v>
      </c>
      <c r="D136" s="31" t="s">
        <v>64</v>
      </c>
      <c r="E136" s="36" t="n">
        <v>57.84</v>
      </c>
      <c r="F136" s="32"/>
      <c r="G136" s="32"/>
      <c r="H136" s="32"/>
      <c r="I136" s="33" t="str">
        <f aca="false">IF(F136="","",IFERROR(IF($C136="amount",IF(ABS(VALUE(SUBSTITUTE(SUBSTITUTE(F136&amp;"","$",""),",",""))-$E136)&lt;=0.01,1,0),IF($C136="date",IF(INT(IF(ISNUMBER(F136),F136,DATEVALUE(F136)))=$E136,1,0),IF($C136="number",IF(VALUE(F136&amp;"")=$E136,1,0),IF(SUBSTITUTE(SUBSTITUTE(SUBSTITUTE(SUBSTITUTE(SUBSTITUTE(SUBSTITUTE(SUBSTITUTE(UPPER(F136&amp;""),"(FICTIONAL)","")," ",""),"-",""),".",""),",",""),"#",""),"/","")=SUBSTITUTE(SUBSTITUTE(SUBSTITUTE(SUBSTITUTE(SUBSTITUTE(SUBSTITUTE(SUBSTITUTE(UPPER($E136&amp;""),"(FICTIONAL)","")," ",""),"-",""),".",""),",",""),"#",""),"/",""),1,0)))),0))</f>
        <v/>
      </c>
      <c r="J136" s="33" t="str">
        <f aca="false">IF(G136="","",IFERROR(IF($C136="amount",IF(ABS(VALUE(SUBSTITUTE(SUBSTITUTE(G136&amp;"","$",""),",",""))-$E136)&lt;=0.01,1,0),IF($C136="date",IF(INT(IF(ISNUMBER(G136),G136,DATEVALUE(G136)))=$E136,1,0),IF($C136="number",IF(VALUE(G136&amp;"")=$E136,1,0),IF(SUBSTITUTE(SUBSTITUTE(SUBSTITUTE(SUBSTITUTE(SUBSTITUTE(SUBSTITUTE(SUBSTITUTE(UPPER(G136&amp;""),"(FICTIONAL)","")," ",""),"-",""),".",""),",",""),"#",""),"/","")=SUBSTITUTE(SUBSTITUTE(SUBSTITUTE(SUBSTITUTE(SUBSTITUTE(SUBSTITUTE(SUBSTITUTE(UPPER($E136&amp;""),"(FICTIONAL)","")," ",""),"-",""),".",""),",",""),"#",""),"/",""),1,0)))),0))</f>
        <v/>
      </c>
      <c r="K136" s="33" t="str">
        <f aca="false">IF(H136="","",IFERROR(IF($C136="amount",IF(ABS(VALUE(SUBSTITUTE(SUBSTITUTE(H136&amp;"","$",""),",",""))-$E136)&lt;=0.01,1,0),IF($C136="date",IF(INT(IF(ISNUMBER(H136),H136,DATEVALUE(H136)))=$E136,1,0),IF($C136="number",IF(VALUE(H136&amp;"")=$E136,1,0),IF(SUBSTITUTE(SUBSTITUTE(SUBSTITUTE(SUBSTITUTE(SUBSTITUTE(SUBSTITUTE(SUBSTITUTE(UPPER(H136&amp;""),"(FICTIONAL)","")," ",""),"-",""),".",""),",",""),"#",""),"/","")=SUBSTITUTE(SUBSTITUTE(SUBSTITUTE(SUBSTITUTE(SUBSTITUTE(SUBSTITUTE(SUBSTITUTE(UPPER($E136&amp;""),"(FICTIONAL)","")," ",""),"-",""),".",""),",",""),"#",""),"/",""),1,0)))),0))</f>
        <v/>
      </c>
      <c r="L136" s="34"/>
    </row>
    <row r="137" customFormat="false" ht="15" hidden="false" customHeight="false" outlineLevel="0" collapsed="false">
      <c r="A137" s="31" t="s">
        <v>140</v>
      </c>
      <c r="B137" s="31" t="s">
        <v>80</v>
      </c>
      <c r="C137" s="31" t="s">
        <v>78</v>
      </c>
      <c r="D137" s="31" t="s">
        <v>64</v>
      </c>
      <c r="E137" s="36" t="n">
        <v>1021.84</v>
      </c>
      <c r="F137" s="32"/>
      <c r="G137" s="32"/>
      <c r="H137" s="32"/>
      <c r="I137" s="33" t="str">
        <f aca="false">IF(F137="","",IFERROR(IF($C137="amount",IF(ABS(VALUE(SUBSTITUTE(SUBSTITUTE(F137&amp;"","$",""),",",""))-$E137)&lt;=0.01,1,0),IF($C137="date",IF(INT(IF(ISNUMBER(F137),F137,DATEVALUE(F137)))=$E137,1,0),IF($C137="number",IF(VALUE(F137&amp;"")=$E137,1,0),IF(SUBSTITUTE(SUBSTITUTE(SUBSTITUTE(SUBSTITUTE(SUBSTITUTE(SUBSTITUTE(SUBSTITUTE(UPPER(F137&amp;""),"(FICTIONAL)","")," ",""),"-",""),".",""),",",""),"#",""),"/","")=SUBSTITUTE(SUBSTITUTE(SUBSTITUTE(SUBSTITUTE(SUBSTITUTE(SUBSTITUTE(SUBSTITUTE(UPPER($E137&amp;""),"(FICTIONAL)","")," ",""),"-",""),".",""),",",""),"#",""),"/",""),1,0)))),0))</f>
        <v/>
      </c>
      <c r="J137" s="33" t="str">
        <f aca="false">IF(G137="","",IFERROR(IF($C137="amount",IF(ABS(VALUE(SUBSTITUTE(SUBSTITUTE(G137&amp;"","$",""),",",""))-$E137)&lt;=0.01,1,0),IF($C137="date",IF(INT(IF(ISNUMBER(G137),G137,DATEVALUE(G137)))=$E137,1,0),IF($C137="number",IF(VALUE(G137&amp;"")=$E137,1,0),IF(SUBSTITUTE(SUBSTITUTE(SUBSTITUTE(SUBSTITUTE(SUBSTITUTE(SUBSTITUTE(SUBSTITUTE(UPPER(G137&amp;""),"(FICTIONAL)","")," ",""),"-",""),".",""),",",""),"#",""),"/","")=SUBSTITUTE(SUBSTITUTE(SUBSTITUTE(SUBSTITUTE(SUBSTITUTE(SUBSTITUTE(SUBSTITUTE(UPPER($E137&amp;""),"(FICTIONAL)","")," ",""),"-",""),".",""),",",""),"#",""),"/",""),1,0)))),0))</f>
        <v/>
      </c>
      <c r="K137" s="33" t="str">
        <f aca="false">IF(H137="","",IFERROR(IF($C137="amount",IF(ABS(VALUE(SUBSTITUTE(SUBSTITUTE(H137&amp;"","$",""),",",""))-$E137)&lt;=0.01,1,0),IF($C137="date",IF(INT(IF(ISNUMBER(H137),H137,DATEVALUE(H137)))=$E137,1,0),IF($C137="number",IF(VALUE(H137&amp;"")=$E137,1,0),IF(SUBSTITUTE(SUBSTITUTE(SUBSTITUTE(SUBSTITUTE(SUBSTITUTE(SUBSTITUTE(SUBSTITUTE(UPPER(H137&amp;""),"(FICTIONAL)","")," ",""),"-",""),".",""),",",""),"#",""),"/","")=SUBSTITUTE(SUBSTITUTE(SUBSTITUTE(SUBSTITUTE(SUBSTITUTE(SUBSTITUTE(SUBSTITUTE(UPPER($E137&amp;""),"(FICTIONAL)","")," ",""),"-",""),".",""),",",""),"#",""),"/",""),1,0)))),0))</f>
        <v/>
      </c>
      <c r="L137" s="34"/>
    </row>
    <row r="138" customFormat="false" ht="15" hidden="false" customHeight="false" outlineLevel="0" collapsed="false">
      <c r="A138" s="31" t="s">
        <v>140</v>
      </c>
      <c r="B138" s="31" t="s">
        <v>81</v>
      </c>
      <c r="C138" s="31" t="s">
        <v>63</v>
      </c>
      <c r="D138" s="31" t="s">
        <v>64</v>
      </c>
      <c r="E138" s="31" t="s">
        <v>145</v>
      </c>
      <c r="F138" s="32"/>
      <c r="G138" s="32"/>
      <c r="H138" s="32"/>
      <c r="I138" s="33" t="str">
        <f aca="false">IF(F138="","",IFERROR(IF($C138="amount",IF(ABS(VALUE(SUBSTITUTE(SUBSTITUTE(F138&amp;"","$",""),",",""))-$E138)&lt;=0.01,1,0),IF($C138="date",IF(INT(IF(ISNUMBER(F138),F138,DATEVALUE(F138)))=$E138,1,0),IF($C138="number",IF(VALUE(F138&amp;"")=$E138,1,0),IF(SUBSTITUTE(SUBSTITUTE(SUBSTITUTE(SUBSTITUTE(SUBSTITUTE(SUBSTITUTE(SUBSTITUTE(UPPER(F138&amp;""),"(FICTIONAL)","")," ",""),"-",""),".",""),",",""),"#",""),"/","")=SUBSTITUTE(SUBSTITUTE(SUBSTITUTE(SUBSTITUTE(SUBSTITUTE(SUBSTITUTE(SUBSTITUTE(UPPER($E138&amp;""),"(FICTIONAL)","")," ",""),"-",""),".",""),",",""),"#",""),"/",""),1,0)))),0))</f>
        <v/>
      </c>
      <c r="J138" s="33" t="str">
        <f aca="false">IF(G138="","",IFERROR(IF($C138="amount",IF(ABS(VALUE(SUBSTITUTE(SUBSTITUTE(G138&amp;"","$",""),",",""))-$E138)&lt;=0.01,1,0),IF($C138="date",IF(INT(IF(ISNUMBER(G138),G138,DATEVALUE(G138)))=$E138,1,0),IF($C138="number",IF(VALUE(G138&amp;"")=$E138,1,0),IF(SUBSTITUTE(SUBSTITUTE(SUBSTITUTE(SUBSTITUTE(SUBSTITUTE(SUBSTITUTE(SUBSTITUTE(UPPER(G138&amp;""),"(FICTIONAL)","")," ",""),"-",""),".",""),",",""),"#",""),"/","")=SUBSTITUTE(SUBSTITUTE(SUBSTITUTE(SUBSTITUTE(SUBSTITUTE(SUBSTITUTE(SUBSTITUTE(UPPER($E138&amp;""),"(FICTIONAL)","")," ",""),"-",""),".",""),",",""),"#",""),"/",""),1,0)))),0))</f>
        <v/>
      </c>
      <c r="K138" s="33" t="str">
        <f aca="false">IF(H138="","",IFERROR(IF($C138="amount",IF(ABS(VALUE(SUBSTITUTE(SUBSTITUTE(H138&amp;"","$",""),",",""))-$E138)&lt;=0.01,1,0),IF($C138="date",IF(INT(IF(ISNUMBER(H138),H138,DATEVALUE(H138)))=$E138,1,0),IF($C138="number",IF(VALUE(H138&amp;"")=$E138,1,0),IF(SUBSTITUTE(SUBSTITUTE(SUBSTITUTE(SUBSTITUTE(SUBSTITUTE(SUBSTITUTE(SUBSTITUTE(UPPER(H138&amp;""),"(FICTIONAL)","")," ",""),"-",""),".",""),",",""),"#",""),"/","")=SUBSTITUTE(SUBSTITUTE(SUBSTITUTE(SUBSTITUTE(SUBSTITUTE(SUBSTITUTE(SUBSTITUTE(UPPER($E138&amp;""),"(FICTIONAL)","")," ",""),"-",""),".",""),",",""),"#",""),"/",""),1,0)))),0))</f>
        <v/>
      </c>
      <c r="L138" s="34"/>
    </row>
    <row r="140" customFormat="false" ht="27.75" hidden="false" customHeight="true" outlineLevel="0" collapsed="false">
      <c r="A140" s="24" t="s">
        <v>146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</sheetData>
  <autoFilter ref="A8:L138"/>
  <mergeCells count="1">
    <mergeCell ref="A140:L140"/>
  </mergeCells>
  <conditionalFormatting sqref="I9:K138">
    <cfRule type="cellIs" priority="2" operator="equal" aboveAverage="0" equalAverage="0" bottom="0" percent="0" rank="0" text="" dxfId="6">
      <formula>1</formula>
    </cfRule>
    <cfRule type="cellIs" priority="3" operator="equal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AI Invoice Extraction - Scoring Sheet</oddHeader>
    <oddFooter>&amp;C&amp;8 foxpedite.com - Free template. Example data is illustrative.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60"/>
  </cols>
  <sheetData>
    <row r="1" customFormat="false" ht="19.5" hidden="false" customHeight="true" outlineLevel="0" collapsed="false">
      <c r="B1" s="1" t="s">
        <v>0</v>
      </c>
    </row>
    <row r="2" customFormat="false" ht="19.5" hidden="false" customHeight="true" outlineLevel="0" collapsed="false">
      <c r="B2" s="2" t="s">
        <v>147</v>
      </c>
    </row>
    <row r="3" customFormat="false" ht="15" hidden="false" customHeight="false" outlineLevel="0" collapsed="false">
      <c r="B3" s="3" t="s">
        <v>148</v>
      </c>
    </row>
    <row r="4" customFormat="false" ht="3.75" hidden="false" customHeight="true" outlineLevel="0" collapsed="false">
      <c r="A4" s="4"/>
      <c r="B4" s="4"/>
      <c r="C4" s="4"/>
      <c r="D4" s="4"/>
      <c r="E4" s="4"/>
    </row>
    <row r="6" customFormat="false" ht="15" hidden="false" customHeight="false" outlineLevel="0" collapsed="false">
      <c r="A6" s="10" t="s">
        <v>149</v>
      </c>
      <c r="B6" s="10" t="s">
        <v>150</v>
      </c>
      <c r="C6" s="10" t="s">
        <v>151</v>
      </c>
      <c r="D6" s="10" t="s">
        <v>152</v>
      </c>
      <c r="E6" s="10" t="s">
        <v>153</v>
      </c>
    </row>
    <row r="7" customFormat="false" ht="15" hidden="false" customHeight="false" outlineLevel="0" collapsed="false">
      <c r="A7" s="31" t="s">
        <v>61</v>
      </c>
      <c r="B7" s="31" t="s">
        <v>154</v>
      </c>
      <c r="C7" s="31" t="s">
        <v>65</v>
      </c>
      <c r="D7" s="36" t="n">
        <v>974.84</v>
      </c>
      <c r="E7" s="31" t="s">
        <v>155</v>
      </c>
    </row>
    <row r="8" customFormat="false" ht="25.35" hidden="false" customHeight="false" outlineLevel="0" collapsed="false">
      <c r="A8" s="31" t="s">
        <v>83</v>
      </c>
      <c r="B8" s="31" t="s">
        <v>156</v>
      </c>
      <c r="C8" s="31" t="s">
        <v>84</v>
      </c>
      <c r="D8" s="36" t="n">
        <v>7590.23</v>
      </c>
      <c r="E8" s="31" t="s">
        <v>157</v>
      </c>
    </row>
    <row r="9" customFormat="false" ht="25.35" hidden="false" customHeight="false" outlineLevel="0" collapsed="false">
      <c r="A9" s="31" t="s">
        <v>90</v>
      </c>
      <c r="B9" s="31" t="s">
        <v>158</v>
      </c>
      <c r="C9" s="31" t="s">
        <v>91</v>
      </c>
      <c r="D9" s="36" t="n">
        <v>4831.3</v>
      </c>
      <c r="E9" s="31" t="s">
        <v>159</v>
      </c>
    </row>
    <row r="10" customFormat="false" ht="25.35" hidden="false" customHeight="false" outlineLevel="0" collapsed="false">
      <c r="A10" s="31" t="s">
        <v>98</v>
      </c>
      <c r="B10" s="31" t="s">
        <v>160</v>
      </c>
      <c r="C10" s="31" t="s">
        <v>99</v>
      </c>
      <c r="D10" s="36" t="n">
        <v>2021.17</v>
      </c>
      <c r="E10" s="31" t="s">
        <v>161</v>
      </c>
    </row>
    <row r="11" customFormat="false" ht="15" hidden="false" customHeight="false" outlineLevel="0" collapsed="false">
      <c r="A11" s="31" t="s">
        <v>105</v>
      </c>
      <c r="B11" s="31" t="s">
        <v>162</v>
      </c>
      <c r="C11" s="31" t="s">
        <v>106</v>
      </c>
      <c r="D11" s="36" t="n">
        <v>1283.95</v>
      </c>
      <c r="E11" s="31" t="s">
        <v>163</v>
      </c>
    </row>
    <row r="12" customFormat="false" ht="15" hidden="false" customHeight="false" outlineLevel="0" collapsed="false">
      <c r="A12" s="31" t="s">
        <v>112</v>
      </c>
      <c r="B12" s="31" t="s">
        <v>164</v>
      </c>
      <c r="C12" s="31" t="s">
        <v>113</v>
      </c>
      <c r="D12" s="36" t="n">
        <v>4398.82</v>
      </c>
      <c r="E12" s="31" t="s">
        <v>165</v>
      </c>
    </row>
    <row r="13" customFormat="false" ht="25.35" hidden="false" customHeight="false" outlineLevel="0" collapsed="false">
      <c r="A13" s="31" t="s">
        <v>120</v>
      </c>
      <c r="B13" s="31" t="s">
        <v>166</v>
      </c>
      <c r="C13" s="31" t="s">
        <v>121</v>
      </c>
      <c r="D13" s="36" t="n">
        <v>1818.85</v>
      </c>
      <c r="E13" s="31" t="s">
        <v>167</v>
      </c>
    </row>
    <row r="14" customFormat="false" ht="15" hidden="false" customHeight="false" outlineLevel="0" collapsed="false">
      <c r="A14" s="31" t="s">
        <v>126</v>
      </c>
      <c r="B14" s="31" t="s">
        <v>168</v>
      </c>
      <c r="C14" s="31" t="s">
        <v>127</v>
      </c>
      <c r="D14" s="36" t="n">
        <v>2535</v>
      </c>
      <c r="E14" s="31" t="s">
        <v>169</v>
      </c>
    </row>
    <row r="15" customFormat="false" ht="25.35" hidden="false" customHeight="false" outlineLevel="0" collapsed="false">
      <c r="A15" s="31" t="s">
        <v>133</v>
      </c>
      <c r="B15" s="31" t="s">
        <v>170</v>
      </c>
      <c r="C15" s="31" t="s">
        <v>134</v>
      </c>
      <c r="D15" s="36" t="n">
        <v>722.29</v>
      </c>
      <c r="E15" s="31" t="s">
        <v>171</v>
      </c>
    </row>
    <row r="16" customFormat="false" ht="25.35" hidden="false" customHeight="false" outlineLevel="0" collapsed="false">
      <c r="A16" s="31" t="s">
        <v>140</v>
      </c>
      <c r="B16" s="31" t="s">
        <v>172</v>
      </c>
      <c r="C16" s="31" t="s">
        <v>141</v>
      </c>
      <c r="D16" s="36" t="n">
        <v>1021.84</v>
      </c>
      <c r="E16" s="31" t="s">
        <v>173</v>
      </c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Foxpedite - The 10 sample invoices</oddHeader>
    <oddFooter>&amp;C&amp;8 foxpedite.com - Free template. Example data is illustrative.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2026-10-19T14:38:16Z</dcterms:created>
  <dc:creator>Foxpedite</dc:creator>
  <dc:description/>
  <dc:language>en-US</dc:language>
  <cp:lastModifiedBy>Foxpedite</cp:lastModifiedBy>
  <dcterms:modified xsi:type="dcterms:W3CDTF">2026-10-19T14:38:16Z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